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tabRatio="952" firstSheet="1" activeTab="1"/>
  </bookViews>
  <sheets>
    <sheet name="目录 " sheetId="1" state="hidden" r:id="rId1"/>
    <sheet name="目录" sheetId="32" r:id="rId2"/>
    <sheet name="1、一般公共预算收入决算表" sheetId="2" r:id="rId3"/>
    <sheet name="2、一般公共预算支出决算表" sheetId="3" r:id="rId4"/>
    <sheet name="3、一般公共预算本级支出决算表" sheetId="6" r:id="rId5"/>
    <sheet name="4、一般公共预算本级基本支出决算表" sheetId="7" r:id="rId6"/>
    <sheet name="5、一般公共预算税收返还和转移性收入决算表（分项目）" sheetId="8" r:id="rId7"/>
    <sheet name="6、一般公共预算税收返还和转移支付决算表（分地区）" sheetId="9" r:id="rId8"/>
    <sheet name="7、政府一般债务限额和余额情况表" sheetId="27" r:id="rId9"/>
    <sheet name="8、政府性基金收入决算表" sheetId="11" r:id="rId10"/>
    <sheet name="9、政府性基金支出决算表" sheetId="12" r:id="rId11"/>
    <sheet name="10、政府性基金本级支出决算表" sheetId="15" r:id="rId12"/>
    <sheet name="11、政府性基金转移收支决算表（分项目）" sheetId="16" r:id="rId13"/>
    <sheet name="12、政府性基金转移支付决算表（分地区）" sheetId="17" r:id="rId14"/>
    <sheet name="13、政府专项债务限额和余额情况表" sheetId="33" r:id="rId15"/>
    <sheet name="14、国有资本经营收入决算表" sheetId="19" r:id="rId16"/>
    <sheet name="15、国有资本经营支出决算表" sheetId="20" r:id="rId17"/>
    <sheet name="16、国有资本经营本级支出决算表" sheetId="34" r:id="rId18"/>
    <sheet name="17、国有资本经营预算转移支付表" sheetId="30" r:id="rId19"/>
    <sheet name="18、社会保险基金收入决算表" sheetId="28" r:id="rId20"/>
    <sheet name="19、社会保险基金支出决算表" sheetId="29" r:id="rId21"/>
    <sheet name="20、地方政府债务限额、余额情况表" sheetId="35" r:id="rId22"/>
    <sheet name="21、地方政府债券发行、还本付息情况表" sheetId="36" r:id="rId23"/>
    <sheet name="22、本地区、本级及所属地区债券资金使用安排情况表" sheetId="37" r:id="rId24"/>
  </sheets>
  <externalReferences>
    <externalReference r:id="rId25"/>
  </externalReferences>
  <definedNames>
    <definedName name="_xlnm._FilterDatabase" localSheetId="4" hidden="1">'3、一般公共预算本级支出决算表'!$B$3:$C$1313</definedName>
    <definedName name="_xlnm._FilterDatabase" localSheetId="11" hidden="1">'10、政府性基金本级支出决算表'!$A$3:$C$267</definedName>
    <definedName name="_xlnm._FilterDatabase" localSheetId="19" hidden="1">'18、社会保险基金收入决算表'!$A$3:$C$11</definedName>
    <definedName name="_xlnm._FilterDatabase" localSheetId="20" hidden="1">'19、社会保险基金支出决算表'!$A$3:$B$3</definedName>
    <definedName name="_xlnm.Print_Area" localSheetId="2">'1、一般公共预算收入决算表'!$A$1:$B$51</definedName>
    <definedName name="_xlnm.Print_Area" localSheetId="19">'18、社会保险基金收入决算表'!$A$1:$B$11</definedName>
    <definedName name="_xlnm.Print_Area" localSheetId="20">'19、社会保险基金支出决算表'!$A$1:$B$3</definedName>
    <definedName name="_xlnm.Print_Area">#N/A</definedName>
    <definedName name="_xlnm.Print_Titles" localSheetId="2">'1、一般公共预算收入决算表'!#REF!</definedName>
    <definedName name="_xlnm.Print_Titles" localSheetId="12">'11、政府性基金转移收支决算表（分项目）'!#REF!</definedName>
    <definedName name="_xlnm.Print_Titles" localSheetId="19">'18、社会保险基金收入决算表'!$3:$3</definedName>
    <definedName name="_xlnm.Print_Titles" localSheetId="20">'19、社会保险基金支出决算表'!$3:$3</definedName>
    <definedName name="_xlnm.Print_Titles" localSheetId="3">'2、一般公共预算支出决算表'!#REF!</definedName>
    <definedName name="_xlnm.Print_Titles" localSheetId="4">'3、一般公共预算本级支出决算表'!#REF!</definedName>
    <definedName name="_xlnm.Print_Titles" localSheetId="5">'4、一般公共预算本级基本支出决算表'!#REF!</definedName>
    <definedName name="_xlnm.Print_Titles" localSheetId="9">'8、政府性基金收入决算表'!#REF!</definedName>
    <definedName name="_xlnm.Print_Titles" localSheetId="10">'9、政府性基金支出决算表'!#REF!</definedName>
    <definedName name="_xlnm.Print_Titles" localSheetId="11">'10、政府性基金本级支出决算表'!#REF!</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<sst xmlns="http://schemas.openxmlformats.org/spreadsheetml/2006/main" count="2310" uniqueCount="1789">
  <si>
    <t>附件2</t>
  </si>
  <si>
    <t>政府决算草案报表目录</t>
  </si>
  <si>
    <r>
      <rPr>
        <b/>
        <sz val="11"/>
        <rFont val="宋体"/>
        <charset val="134"/>
      </rPr>
      <t>表号</t>
    </r>
  </si>
  <si>
    <r>
      <rPr>
        <b/>
        <sz val="11"/>
        <rFont val="宋体"/>
        <charset val="134"/>
      </rPr>
      <t>表名</t>
    </r>
  </si>
  <si>
    <r>
      <rPr>
        <sz val="11"/>
        <rFont val="宋体"/>
        <charset val="134"/>
      </rPr>
      <t>附表</t>
    </r>
    <r>
      <rPr>
        <sz val="11"/>
        <rFont val="Times New Roman"/>
        <charset val="134"/>
      </rPr>
      <t>1-1</t>
    </r>
  </si>
  <si>
    <t>一般公共预算收入决算表</t>
  </si>
  <si>
    <r>
      <rPr>
        <sz val="11"/>
        <rFont val="宋体"/>
        <charset val="134"/>
      </rPr>
      <t>第一部分</t>
    </r>
    <r>
      <rPr>
        <sz val="11"/>
        <rFont val="Times New Roman"/>
        <charset val="134"/>
      </rPr>
      <t>:</t>
    </r>
    <r>
      <rPr>
        <sz val="11"/>
        <rFont val="宋体"/>
        <charset val="134"/>
      </rPr>
      <t>一般公共预算</t>
    </r>
  </si>
  <si>
    <r>
      <rPr>
        <sz val="11"/>
        <rFont val="宋体"/>
        <charset val="134"/>
      </rPr>
      <t>附表</t>
    </r>
    <r>
      <rPr>
        <sz val="11"/>
        <rFont val="Times New Roman"/>
        <charset val="134"/>
      </rPr>
      <t>1-2</t>
    </r>
  </si>
  <si>
    <t>一般公共预算支出决算表</t>
  </si>
  <si>
    <r>
      <rPr>
        <sz val="11"/>
        <rFont val="宋体"/>
        <charset val="134"/>
      </rPr>
      <t>附表</t>
    </r>
    <r>
      <rPr>
        <sz val="11"/>
        <rFont val="Times New Roman"/>
        <charset val="134"/>
      </rPr>
      <t>1-3</t>
    </r>
  </si>
  <si>
    <t>一般公共预算本级支出决算表</t>
  </si>
  <si>
    <r>
      <rPr>
        <sz val="11"/>
        <rFont val="宋体"/>
        <charset val="134"/>
      </rPr>
      <t>附表</t>
    </r>
    <r>
      <rPr>
        <sz val="11"/>
        <rFont val="Times New Roman"/>
        <charset val="134"/>
      </rPr>
      <t>1-4</t>
    </r>
  </si>
  <si>
    <t>一般公共预算基本支出决算表</t>
  </si>
  <si>
    <r>
      <rPr>
        <sz val="11"/>
        <rFont val="宋体"/>
        <charset val="134"/>
      </rPr>
      <t>附表</t>
    </r>
    <r>
      <rPr>
        <sz val="11"/>
        <rFont val="Times New Roman"/>
        <charset val="134"/>
      </rPr>
      <t>1-5</t>
    </r>
  </si>
  <si>
    <t>一般公共预算对下税收返还和转移支付决算分项目表</t>
  </si>
  <si>
    <r>
      <rPr>
        <sz val="11"/>
        <rFont val="宋体"/>
        <charset val="134"/>
      </rPr>
      <t>附表</t>
    </r>
    <r>
      <rPr>
        <sz val="11"/>
        <rFont val="Times New Roman"/>
        <charset val="134"/>
      </rPr>
      <t>1-6</t>
    </r>
  </si>
  <si>
    <t>一般公共预算对下税收返还和转移支付决算分地区表</t>
  </si>
  <si>
    <r>
      <rPr>
        <sz val="11"/>
        <rFont val="宋体"/>
        <charset val="134"/>
      </rPr>
      <t>附表</t>
    </r>
    <r>
      <rPr>
        <sz val="11"/>
        <rFont val="Times New Roman"/>
        <charset val="134"/>
      </rPr>
      <t>1-7</t>
    </r>
  </si>
  <si>
    <t>政府性基金收入决算表</t>
  </si>
  <si>
    <r>
      <rPr>
        <sz val="11"/>
        <rFont val="宋体"/>
        <charset val="134"/>
      </rPr>
      <t>第二部分</t>
    </r>
    <r>
      <rPr>
        <sz val="11"/>
        <rFont val="Times New Roman"/>
        <charset val="134"/>
      </rPr>
      <t>:</t>
    </r>
    <r>
      <rPr>
        <sz val="11"/>
        <rFont val="宋体"/>
        <charset val="134"/>
      </rPr>
      <t>政府性基金预算</t>
    </r>
  </si>
  <si>
    <r>
      <rPr>
        <sz val="11"/>
        <rFont val="宋体"/>
        <charset val="134"/>
      </rPr>
      <t>附表</t>
    </r>
    <r>
      <rPr>
        <sz val="11"/>
        <rFont val="Times New Roman"/>
        <charset val="134"/>
      </rPr>
      <t>1-8</t>
    </r>
  </si>
  <si>
    <t>政府性基金支出决算表</t>
  </si>
  <si>
    <r>
      <rPr>
        <sz val="11"/>
        <rFont val="宋体"/>
        <charset val="134"/>
      </rPr>
      <t>附表</t>
    </r>
    <r>
      <rPr>
        <sz val="11"/>
        <rFont val="Times New Roman"/>
        <charset val="134"/>
      </rPr>
      <t>1-9</t>
    </r>
  </si>
  <si>
    <t>政府性基金本级支出决算表</t>
  </si>
  <si>
    <r>
      <rPr>
        <sz val="11"/>
        <rFont val="宋体"/>
        <charset val="134"/>
      </rPr>
      <t>附表</t>
    </r>
    <r>
      <rPr>
        <sz val="11"/>
        <rFont val="Times New Roman"/>
        <charset val="134"/>
      </rPr>
      <t>1-10</t>
    </r>
  </si>
  <si>
    <t>政府性基金转移支付决算分项目表</t>
  </si>
  <si>
    <r>
      <rPr>
        <sz val="11"/>
        <rFont val="宋体"/>
        <charset val="134"/>
      </rPr>
      <t>附表</t>
    </r>
    <r>
      <rPr>
        <sz val="11"/>
        <rFont val="Times New Roman"/>
        <charset val="134"/>
      </rPr>
      <t>1-11</t>
    </r>
  </si>
  <si>
    <t>政府性基金转移支付决算分地区表</t>
  </si>
  <si>
    <r>
      <rPr>
        <sz val="11"/>
        <rFont val="宋体"/>
        <charset val="134"/>
      </rPr>
      <t>附表</t>
    </r>
    <r>
      <rPr>
        <sz val="11"/>
        <rFont val="Times New Roman"/>
        <charset val="134"/>
      </rPr>
      <t>1-12</t>
    </r>
  </si>
  <si>
    <t>国有资本经营收入决算表</t>
  </si>
  <si>
    <r>
      <rPr>
        <sz val="11"/>
        <rFont val="宋体"/>
        <charset val="134"/>
      </rPr>
      <t>第三部分</t>
    </r>
    <r>
      <rPr>
        <sz val="11"/>
        <rFont val="Times New Roman"/>
        <charset val="134"/>
      </rPr>
      <t>:</t>
    </r>
    <r>
      <rPr>
        <sz val="11"/>
        <rFont val="宋体"/>
        <charset val="134"/>
      </rPr>
      <t>国有资本经营预算</t>
    </r>
  </si>
  <si>
    <r>
      <rPr>
        <sz val="11"/>
        <rFont val="宋体"/>
        <charset val="134"/>
      </rPr>
      <t>附表</t>
    </r>
    <r>
      <rPr>
        <sz val="11"/>
        <rFont val="Times New Roman"/>
        <charset val="134"/>
      </rPr>
      <t>1-13</t>
    </r>
  </si>
  <si>
    <t>国有资本经营支出决算表</t>
  </si>
  <si>
    <r>
      <rPr>
        <sz val="11"/>
        <rFont val="宋体"/>
        <charset val="134"/>
      </rPr>
      <t>附表</t>
    </r>
    <r>
      <rPr>
        <sz val="11"/>
        <rFont val="Times New Roman"/>
        <charset val="134"/>
      </rPr>
      <t>1-14</t>
    </r>
  </si>
  <si>
    <t>社会保险基金收入决算表</t>
  </si>
  <si>
    <r>
      <rPr>
        <sz val="11"/>
        <rFont val="宋体"/>
        <charset val="134"/>
      </rPr>
      <t>第四部分</t>
    </r>
    <r>
      <rPr>
        <sz val="11"/>
        <rFont val="Times New Roman"/>
        <charset val="134"/>
      </rPr>
      <t>:</t>
    </r>
    <r>
      <rPr>
        <sz val="11"/>
        <rFont val="宋体"/>
        <charset val="134"/>
      </rPr>
      <t>社会保险基金预算</t>
    </r>
  </si>
  <si>
    <r>
      <rPr>
        <sz val="11"/>
        <rFont val="宋体"/>
        <charset val="134"/>
      </rPr>
      <t>附表</t>
    </r>
    <r>
      <rPr>
        <sz val="11"/>
        <rFont val="Times New Roman"/>
        <charset val="134"/>
      </rPr>
      <t>1-15</t>
    </r>
  </si>
  <si>
    <t>社会保险基金支出决算表</t>
  </si>
  <si>
    <r>
      <rPr>
        <sz val="11"/>
        <rFont val="宋体"/>
        <charset val="134"/>
      </rPr>
      <t>附表</t>
    </r>
    <r>
      <rPr>
        <sz val="11"/>
        <rFont val="Times New Roman"/>
        <charset val="134"/>
      </rPr>
      <t>1-16</t>
    </r>
  </si>
  <si>
    <t>地方政府一般债务和专项债务限额和余额情况表</t>
  </si>
  <si>
    <r>
      <rPr>
        <sz val="11"/>
        <rFont val="宋体"/>
        <charset val="134"/>
      </rPr>
      <t>第五部分：地方政府债务情况</t>
    </r>
  </si>
  <si>
    <t>2022年政府决算公开表目录</t>
  </si>
  <si>
    <t>1、一般公共预算收入决算表</t>
  </si>
  <si>
    <t>2、一般公共预算支出决算表</t>
  </si>
  <si>
    <t>3、一般公共预算本级支出决算表</t>
  </si>
  <si>
    <t>4、一般公共预算本级基本支出决算表</t>
  </si>
  <si>
    <t>5、一般公共预算税收返还和转移支付决算表（分项目）</t>
  </si>
  <si>
    <t>6、一般公共预算税收返还和转移支付决算表（分地区）</t>
  </si>
  <si>
    <t>7、政府一般债务限额和余额情况表</t>
  </si>
  <si>
    <t>8、政府性基金收入决算表</t>
  </si>
  <si>
    <t>9、政府性基金支出决算表</t>
  </si>
  <si>
    <t>10、政府性基金本级支出决算表</t>
  </si>
  <si>
    <t>11、政府性基金转移支付决算表（分项目）</t>
  </si>
  <si>
    <t>12、政府性基金转移支付决算表（分地区）</t>
  </si>
  <si>
    <t>13、政府专项债务限额和余额情况表</t>
  </si>
  <si>
    <t>14、国有资本经营预算收入决算表</t>
  </si>
  <si>
    <t>15、国有资本经营预算支出决算表</t>
  </si>
  <si>
    <t>16、国有资本经营本级支出决算表</t>
  </si>
  <si>
    <t>17、国有资本经营预算转移支付表</t>
  </si>
  <si>
    <t>18、社会保险基金收入决算表</t>
  </si>
  <si>
    <t>19、社会保险基金支出决算表</t>
  </si>
  <si>
    <t>20、地方政府债务限额、余额情况表</t>
  </si>
  <si>
    <t>21、地方政府债券发行、还本付息情况表</t>
  </si>
  <si>
    <t>22、本地区、本级及所属地区债券资金使用安排情况表</t>
  </si>
  <si>
    <t>2022年度鹤城区一般公共预算收入决算表</t>
  </si>
  <si>
    <t>单位：万元</t>
  </si>
  <si>
    <t>项                 目</t>
  </si>
  <si>
    <t>决算数</t>
  </si>
  <si>
    <t>一、税收收入</t>
  </si>
  <si>
    <t xml:space="preserve">  增值税</t>
  </si>
  <si>
    <t xml:space="preserve">  消费税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</si>
  <si>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</si>
  <si>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</si>
  <si>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</si>
  <si>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</si>
  <si>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</si>
  <si>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</si>
  <si>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</si>
  <si>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</si>
  <si>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</si>
  <si>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</si>
  <si>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船舶吨税(款)</t>
  </si>
  <si>
    <t xml:space="preserve">  车辆购置税(款)</t>
  </si>
  <si>
    <t xml:space="preserve">  关税(款)</t>
  </si>
  <si>
    <t xml:space="preserve">  耕地占用税(款)</t>
  </si>
  <si>
    <t xml:space="preserve">  契税(款)</t>
  </si>
  <si>
    <t xml:space="preserve">  烟叶税(款)</t>
  </si>
  <si>
    <t xml:space="preserve">  环境保护税(款)</t>
  </si>
  <si>
    <t xml:space="preserve">  其他税收收入(款)</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</si>
  <si>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</si>
  <si>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</si>
  <si>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</si>
  <si>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</si>
  <si>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</si>
  <si>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</si>
  <si>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</si>
  <si>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</si>
  <si>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</si>
  <si>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本级收入合计</t>
  </si>
  <si>
    <t>地方政府一般债务收入</t>
  </si>
  <si>
    <t>转移性收入</t>
  </si>
  <si>
    <t xml:space="preserve">      返还性收入</t>
  </si>
  <si>
    <t xml:space="preserve">      一般性转移支付收入</t>
  </si>
  <si>
    <t xml:space="preserve">      专项转移支付收入</t>
  </si>
  <si>
    <t>下级上解收入</t>
  </si>
  <si>
    <t>接受其他地区援助收入</t>
  </si>
  <si>
    <t>调入资金</t>
  </si>
  <si>
    <t>动用预算稳定调节基金</t>
  </si>
  <si>
    <t>地方政府一般债务转贷收入</t>
  </si>
  <si>
    <t>上年结转结余收入</t>
  </si>
  <si>
    <t>收入总计</t>
  </si>
  <si>
    <t>2022年度鹤城区一般公共预算支出决算表</t>
  </si>
  <si>
    <t>项       目</t>
  </si>
  <si>
    <r>
      <rPr>
        <b/>
        <sz val="11"/>
        <rFont val="宋体"/>
        <charset val="134"/>
      </rPr>
      <t>一、一般公共服务支出</t>
    </r>
  </si>
  <si>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</si>
  <si>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</si>
  <si>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</si>
  <si>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</si>
  <si>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</si>
  <si>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</si>
  <si>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</si>
  <si>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</si>
  <si>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</si>
  <si>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</si>
  <si>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</si>
  <si>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</si>
  <si>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</si>
  <si>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</si>
  <si>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</si>
  <si>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</si>
  <si>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</si>
  <si>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</si>
  <si>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</si>
  <si>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</si>
  <si>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</si>
  <si>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</si>
  <si>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</si>
  <si>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</si>
  <si>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本级支出合计</t>
  </si>
  <si>
    <t>预备费</t>
  </si>
  <si>
    <t>地方政府一般债务还本支出</t>
  </si>
  <si>
    <t>转移性支出</t>
  </si>
  <si>
    <t xml:space="preserve">  返还性支出</t>
  </si>
  <si>
    <t xml:space="preserve">  一般性转移支付</t>
  </si>
  <si>
    <t xml:space="preserve">  专项转移支付</t>
  </si>
  <si>
    <t xml:space="preserve">  上解上级支出</t>
  </si>
  <si>
    <t xml:space="preserve">  援助其他地区支出</t>
  </si>
  <si>
    <t xml:space="preserve">  调出资金</t>
  </si>
  <si>
    <t xml:space="preserve">  安排预算稳定调节基金</t>
  </si>
  <si>
    <t xml:space="preserve">  补充预算周转金</t>
  </si>
  <si>
    <t xml:space="preserve">  地方政府一般债务转贷支出</t>
  </si>
  <si>
    <t xml:space="preserve">  年终结转结余</t>
  </si>
  <si>
    <t>支出总计</t>
  </si>
  <si>
    <t>2022年鹤城区一般公共预算本级支出决算功能分类明细表</t>
  </si>
  <si>
    <t>科目编码</t>
  </si>
  <si>
    <t>科目名称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</si>
  <si>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</si>
  <si>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</si>
  <si>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</si>
  <si>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</si>
  <si>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</si>
  <si>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</si>
  <si>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</si>
  <si>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</si>
  <si>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</si>
  <si>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</si>
  <si>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</si>
  <si>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</si>
  <si>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</si>
  <si>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</si>
  <si>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</si>
  <si>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</si>
  <si>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</si>
  <si>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</si>
  <si>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</si>
  <si>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</si>
  <si>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</si>
  <si>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</si>
  <si>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</si>
  <si>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</si>
  <si>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</si>
  <si>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</si>
  <si>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</si>
  <si>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</si>
  <si>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</si>
  <si>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</si>
  <si>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</si>
  <si>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</si>
  <si>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</si>
  <si>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</si>
  <si>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</si>
  <si>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</si>
  <si>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</si>
  <si>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</si>
  <si>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</si>
  <si>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</si>
  <si>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</si>
  <si>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</si>
  <si>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</si>
  <si>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</si>
  <si>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</si>
  <si>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</si>
  <si>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</si>
  <si>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</si>
  <si>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</si>
  <si>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</si>
  <si>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</si>
  <si>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</si>
  <si>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</si>
  <si>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</si>
  <si>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</si>
  <si>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</si>
  <si>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</si>
  <si>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</si>
  <si>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</si>
  <si>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</si>
  <si>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</si>
  <si>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</si>
  <si>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</si>
  <si>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</si>
  <si>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</si>
  <si>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</si>
  <si>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</si>
  <si>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</si>
  <si>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</si>
  <si>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</si>
  <si>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</si>
  <si>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</si>
  <si>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</si>
  <si>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</si>
  <si>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</si>
  <si>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</si>
  <si>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</si>
  <si>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</si>
  <si>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</si>
  <si>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</si>
  <si>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</si>
  <si>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</si>
  <si>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</si>
  <si>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</si>
  <si>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</si>
  <si>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</si>
  <si>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</si>
  <si>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</si>
  <si>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</si>
  <si>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</si>
  <si>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</si>
  <si>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</si>
  <si>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</si>
  <si>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</si>
  <si>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</si>
  <si>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</si>
  <si>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</si>
  <si>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</si>
  <si>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</si>
  <si>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</si>
  <si>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</si>
  <si>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</si>
  <si>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</si>
  <si>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</si>
  <si>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</si>
  <si>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</si>
  <si>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</si>
  <si>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</si>
  <si>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</si>
  <si>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</si>
  <si>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</si>
  <si>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</si>
  <si>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</si>
  <si>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</si>
  <si>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</si>
  <si>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</si>
  <si>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</si>
  <si>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</si>
  <si>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</si>
  <si>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</si>
  <si>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</si>
  <si>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</si>
  <si>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</si>
  <si>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</si>
  <si>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</si>
  <si>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</si>
  <si>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</si>
  <si>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</si>
  <si>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</si>
  <si>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</si>
  <si>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</si>
  <si>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</si>
  <si>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</si>
  <si>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</si>
  <si>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</si>
  <si>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</si>
  <si>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</si>
  <si>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</si>
  <si>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</si>
  <si>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</si>
  <si>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</si>
  <si>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</si>
  <si>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</si>
  <si>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</si>
  <si>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</si>
  <si>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</si>
  <si>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</si>
  <si>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</si>
  <si>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</si>
  <si>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</si>
  <si>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</si>
  <si>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</si>
  <si>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</si>
  <si>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</si>
  <si>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</si>
  <si>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</si>
  <si>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</si>
  <si>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</si>
  <si>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</si>
  <si>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</si>
  <si>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</si>
  <si>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</si>
  <si>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</si>
  <si>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</si>
  <si>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</si>
  <si>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</si>
  <si>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</si>
  <si>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</si>
  <si>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</si>
  <si>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</si>
  <si>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</si>
  <si>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</si>
  <si>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</si>
  <si>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</si>
  <si>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</si>
  <si>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</si>
  <si>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</si>
  <si>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</si>
  <si>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</si>
  <si>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</si>
  <si>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</si>
  <si>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</si>
  <si>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</si>
  <si>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</si>
  <si>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</si>
  <si>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</si>
  <si>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</si>
  <si>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</si>
  <si>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</si>
  <si>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</si>
  <si>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</si>
  <si>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</si>
  <si>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</si>
  <si>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</si>
  <si>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</si>
  <si>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</si>
  <si>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</si>
  <si>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</si>
  <si>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</si>
  <si>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</si>
  <si>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</si>
  <si>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</si>
  <si>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</si>
  <si>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</si>
  <si>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</si>
  <si>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</si>
  <si>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</si>
  <si>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</si>
  <si>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</si>
  <si>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</si>
  <si>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</si>
  <si>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</si>
  <si>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</si>
  <si>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</si>
  <si>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</si>
  <si>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</si>
  <si>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</si>
  <si>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</si>
  <si>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</si>
  <si>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</si>
  <si>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</si>
  <si>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</si>
  <si>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</si>
  <si>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</si>
  <si>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</si>
  <si>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</si>
  <si>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</si>
  <si>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</si>
  <si>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</si>
  <si>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</si>
  <si>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</si>
  <si>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</si>
  <si>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</si>
  <si>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</si>
  <si>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</si>
  <si>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</si>
  <si>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</si>
  <si>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</si>
  <si>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</si>
  <si>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</si>
  <si>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</si>
  <si>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</si>
  <si>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</si>
  <si>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</si>
  <si>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</si>
  <si>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</si>
  <si>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</si>
  <si>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</si>
  <si>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</si>
  <si>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</si>
  <si>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</si>
  <si>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</si>
  <si>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</si>
  <si>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</si>
  <si>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</si>
  <si>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</si>
  <si>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</si>
  <si>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</si>
  <si>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</si>
  <si>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</si>
  <si>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</si>
  <si>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</si>
  <si>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</si>
  <si>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</si>
  <si>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</si>
  <si>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</si>
  <si>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</si>
  <si>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</si>
  <si>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</si>
  <si>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</si>
  <si>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</si>
  <si>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</si>
  <si>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</si>
  <si>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</si>
  <si>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</si>
  <si>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</si>
  <si>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</si>
  <si>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</si>
  <si>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</si>
  <si>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</si>
  <si>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</si>
  <si>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</si>
  <si>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</si>
  <si>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</si>
  <si>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</si>
  <si>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</si>
  <si>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</si>
  <si>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</si>
  <si>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</si>
  <si>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</si>
  <si>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</si>
  <si>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</si>
  <si>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</si>
  <si>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</si>
  <si>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</si>
  <si>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</si>
  <si>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</si>
  <si>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</si>
  <si>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</si>
  <si>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</si>
  <si>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</si>
  <si>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</si>
  <si>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</si>
  <si>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</si>
  <si>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</si>
  <si>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</si>
  <si>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</si>
  <si>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</si>
  <si>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</si>
  <si>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</si>
  <si>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</si>
  <si>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</si>
  <si>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</si>
  <si>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</si>
  <si>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</si>
  <si>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</si>
  <si>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</si>
  <si>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</si>
  <si>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</si>
  <si>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</si>
  <si>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</si>
  <si>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</si>
  <si>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</si>
  <si>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</si>
  <si>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</si>
  <si>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</si>
  <si>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</si>
  <si>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</si>
  <si>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</si>
  <si>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</si>
  <si>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</si>
  <si>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</si>
  <si>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</si>
  <si>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</si>
  <si>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</si>
  <si>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</si>
  <si>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</si>
  <si>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</si>
  <si>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</si>
  <si>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</si>
  <si>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</si>
  <si>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</si>
  <si>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</si>
  <si>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</si>
  <si>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</si>
  <si>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</si>
  <si>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</si>
  <si>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</si>
  <si>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</si>
  <si>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</si>
  <si>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</si>
  <si>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</si>
  <si>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</si>
  <si>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</si>
  <si>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</si>
  <si>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</si>
  <si>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</si>
  <si>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</si>
  <si>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</si>
  <si>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</si>
  <si>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</si>
  <si>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</si>
  <si>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</si>
  <si>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</si>
  <si>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</si>
  <si>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</si>
  <si>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</si>
  <si>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</si>
  <si>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</si>
  <si>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</si>
  <si>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</si>
  <si>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</si>
  <si>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</si>
  <si>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</si>
  <si>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</si>
  <si>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</si>
  <si>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</si>
  <si>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</si>
  <si>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</si>
  <si>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</si>
  <si>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</si>
  <si>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</si>
  <si>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</si>
  <si>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</si>
  <si>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</si>
  <si>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</si>
  <si>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</si>
  <si>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</si>
  <si>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</si>
  <si>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</si>
  <si>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</si>
  <si>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</si>
  <si>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</si>
  <si>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</si>
  <si>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</si>
  <si>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</si>
  <si>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</si>
  <si>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</si>
  <si>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</si>
  <si>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</si>
  <si>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</si>
  <si>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</si>
  <si>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</si>
  <si>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</si>
  <si>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</si>
  <si>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</si>
  <si>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</si>
  <si>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</si>
  <si>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</si>
  <si>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</si>
  <si>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</si>
  <si>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</si>
  <si>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</si>
  <si>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</si>
  <si>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</si>
  <si>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</si>
  <si>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</si>
  <si>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</si>
  <si>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</si>
  <si>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</si>
  <si>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</si>
  <si>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</si>
  <si>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</si>
  <si>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</si>
  <si>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</si>
  <si>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</si>
  <si>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</si>
  <si>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</si>
  <si>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</si>
  <si>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</si>
  <si>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</si>
  <si>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</si>
  <si>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</si>
  <si>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</si>
  <si>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</si>
  <si>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</si>
  <si>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</si>
  <si>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</si>
  <si>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</si>
  <si>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</si>
  <si>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</si>
  <si>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</si>
  <si>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</si>
  <si>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</si>
  <si>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</si>
  <si>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</si>
  <si>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</si>
  <si>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</si>
  <si>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</si>
  <si>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</si>
  <si>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</si>
  <si>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</si>
  <si>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</si>
  <si>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</si>
  <si>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</si>
  <si>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</si>
  <si>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</si>
  <si>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</si>
  <si>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</si>
  <si>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</si>
  <si>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</si>
  <si>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</si>
  <si>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</si>
  <si>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</si>
  <si>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</si>
  <si>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</si>
  <si>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</si>
  <si>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</si>
  <si>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</si>
  <si>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</si>
  <si>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</si>
  <si>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</si>
  <si>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</si>
  <si>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</si>
  <si>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</si>
  <si>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</si>
  <si>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</si>
  <si>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</si>
  <si>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</si>
  <si>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</si>
  <si>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</si>
  <si>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</si>
  <si>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</si>
  <si>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</si>
  <si>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</si>
  <si>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</si>
  <si>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</si>
  <si>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</si>
  <si>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</si>
  <si>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</si>
  <si>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</si>
  <si>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</si>
  <si>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</si>
  <si>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</si>
  <si>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</si>
  <si>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</si>
  <si>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</si>
  <si>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</si>
  <si>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</si>
  <si>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</si>
  <si>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</si>
  <si>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</si>
  <si>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</si>
  <si>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</si>
  <si>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</si>
  <si>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</si>
  <si>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</si>
  <si>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</si>
  <si>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</si>
  <si>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</si>
  <si>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</si>
  <si>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</si>
  <si>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</si>
  <si>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</si>
  <si>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</si>
  <si>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</si>
  <si>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</si>
  <si>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</si>
  <si>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</si>
  <si>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</si>
  <si>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</si>
  <si>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</si>
  <si>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</si>
  <si>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</si>
  <si>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</si>
  <si>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</si>
  <si>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</si>
  <si>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</si>
  <si>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</si>
  <si>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</si>
  <si>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</si>
  <si>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</si>
  <si>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</si>
  <si>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</si>
  <si>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</si>
  <si>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</si>
  <si>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</si>
  <si>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</si>
  <si>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</si>
  <si>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</si>
  <si>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</si>
  <si>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</si>
  <si>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</si>
  <si>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</si>
  <si>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</si>
  <si>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</si>
  <si>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</si>
  <si>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</si>
  <si>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</si>
  <si>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</si>
  <si>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</si>
  <si>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</si>
  <si>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</si>
  <si>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</si>
  <si>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</si>
  <si>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</si>
  <si>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</si>
  <si>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</si>
  <si>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</si>
  <si>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</si>
  <si>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</si>
  <si>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</si>
  <si>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</si>
  <si>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</si>
  <si>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</si>
  <si>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</si>
  <si>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</si>
  <si>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</si>
  <si>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</si>
  <si>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</si>
  <si>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</si>
  <si>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</si>
  <si>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</si>
  <si>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</si>
  <si>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</si>
  <si>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</si>
  <si>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</si>
  <si>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</si>
  <si>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</si>
  <si>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</si>
  <si>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</si>
  <si>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</si>
  <si>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</si>
  <si>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</si>
  <si>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</si>
  <si>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</si>
  <si>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</si>
  <si>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</si>
  <si>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</si>
  <si>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</si>
  <si>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</si>
  <si>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</si>
  <si>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</si>
  <si>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</si>
  <si>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</si>
  <si>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</si>
  <si>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</si>
  <si>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</si>
  <si>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</si>
  <si>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</si>
  <si>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</si>
  <si>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</si>
  <si>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</si>
  <si>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</si>
  <si>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</si>
  <si>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</si>
  <si>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</si>
  <si>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</si>
  <si>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</si>
  <si>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</si>
  <si>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</si>
  <si>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</si>
  <si>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</si>
  <si>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</si>
  <si>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</si>
  <si>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</si>
  <si>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</si>
  <si>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</si>
  <si>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</si>
  <si>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</si>
  <si>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</si>
  <si>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</si>
  <si>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</si>
  <si>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</si>
  <si>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</si>
  <si>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</si>
  <si>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</si>
  <si>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</si>
  <si>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</si>
  <si>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</si>
  <si>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</si>
  <si>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</si>
  <si>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</si>
  <si>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</si>
  <si>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</si>
  <si>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</si>
  <si>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</si>
  <si>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</si>
  <si>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</si>
  <si>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</si>
  <si>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</si>
  <si>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</si>
  <si>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</si>
  <si>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</si>
  <si>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</si>
  <si>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</si>
  <si>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</si>
  <si>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</si>
  <si>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</si>
  <si>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</si>
  <si>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</si>
  <si>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</si>
  <si>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</si>
  <si>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</si>
  <si>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</si>
  <si>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</si>
  <si>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</si>
  <si>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</si>
  <si>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</si>
  <si>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</si>
  <si>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</si>
  <si>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</si>
  <si>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</si>
  <si>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</si>
  <si>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</si>
  <si>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</si>
  <si>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</si>
  <si>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</si>
  <si>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</si>
  <si>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</si>
  <si>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</si>
  <si>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</si>
  <si>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</si>
  <si>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</si>
  <si>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</si>
  <si>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</si>
  <si>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</si>
  <si>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</si>
  <si>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</si>
  <si>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</si>
  <si>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</si>
  <si>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</si>
  <si>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</si>
  <si>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</si>
  <si>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</si>
  <si>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</si>
  <si>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</si>
  <si>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</si>
  <si>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</si>
  <si>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</si>
  <si>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</si>
  <si>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</si>
  <si>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</si>
  <si>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</si>
  <si>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</si>
  <si>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</si>
  <si>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</si>
  <si>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</si>
  <si>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</si>
  <si>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</si>
  <si>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</si>
  <si>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</si>
  <si>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</si>
  <si>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</si>
  <si>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</si>
  <si>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</si>
  <si>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</si>
  <si>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</si>
  <si>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</si>
  <si>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</si>
  <si>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</si>
  <si>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</si>
  <si>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</si>
  <si>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</si>
  <si>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</si>
  <si>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</si>
  <si>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</si>
  <si>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</si>
  <si>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</si>
  <si>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</si>
  <si>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</si>
  <si>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</si>
  <si>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</si>
  <si>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</si>
  <si>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</si>
  <si>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</si>
  <si>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</si>
  <si>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</si>
  <si>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</si>
  <si>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</si>
  <si>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</si>
  <si>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</si>
  <si>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</si>
  <si>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</si>
  <si>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</si>
  <si>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</si>
  <si>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</si>
  <si>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</si>
  <si>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</si>
  <si>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</si>
  <si>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</si>
  <si>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</si>
  <si>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</si>
  <si>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</si>
  <si>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</si>
  <si>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</si>
  <si>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</si>
  <si>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</si>
  <si>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</si>
  <si>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</si>
  <si>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</si>
  <si>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</si>
  <si>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</si>
  <si>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</si>
  <si>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</si>
  <si>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</si>
  <si>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</si>
  <si>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</si>
  <si>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</si>
  <si>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</si>
  <si>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</si>
  <si>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</si>
  <si>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</si>
  <si>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</si>
  <si>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</si>
  <si>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</si>
  <si>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</si>
  <si>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</si>
  <si>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</si>
  <si>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</si>
  <si>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</si>
  <si>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</si>
  <si>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</si>
  <si>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</si>
  <si>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</si>
  <si>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</si>
  <si>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</si>
  <si>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</si>
  <si>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</si>
  <si>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</si>
  <si>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</si>
  <si>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</si>
  <si>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</si>
  <si>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</si>
  <si>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</si>
  <si>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</si>
  <si>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</si>
  <si>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</si>
  <si>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</si>
  <si>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</si>
  <si>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</si>
  <si>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</si>
  <si>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</si>
  <si>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</si>
  <si>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</si>
  <si>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</si>
  <si>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</si>
  <si>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</si>
  <si>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</si>
  <si>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</si>
  <si>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</si>
  <si>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</si>
  <si>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</si>
  <si>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</si>
  <si>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</si>
  <si>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</si>
  <si>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</si>
  <si>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</si>
  <si>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</si>
  <si>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</si>
  <si>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</si>
  <si>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</si>
  <si>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</si>
  <si>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</si>
  <si>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</si>
  <si>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</si>
  <si>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</si>
  <si>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</si>
  <si>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</si>
  <si>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</si>
  <si>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</si>
  <si>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</si>
  <si>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</si>
  <si>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</si>
  <si>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</si>
  <si>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</si>
  <si>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</si>
  <si>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</si>
  <si>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</si>
  <si>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</si>
  <si>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</si>
  <si>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</si>
  <si>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</si>
  <si>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</si>
  <si>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</si>
  <si>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</si>
  <si>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</si>
  <si>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</si>
  <si>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</si>
  <si>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</si>
  <si>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</si>
  <si>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</si>
  <si>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</si>
  <si>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</si>
  <si>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</si>
  <si>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</si>
  <si>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</si>
  <si>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</si>
  <si>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</si>
  <si>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</si>
  <si>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</si>
  <si>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</si>
  <si>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</si>
  <si>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</si>
  <si>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</si>
  <si>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</si>
  <si>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</si>
  <si>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</si>
  <si>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</si>
  <si>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</si>
  <si>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</si>
  <si>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</si>
  <si>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</si>
  <si>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</si>
  <si>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</si>
  <si>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</si>
  <si>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</si>
  <si>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</si>
  <si>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</si>
  <si>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</si>
  <si>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</si>
  <si>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</si>
  <si>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</si>
  <si>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</si>
  <si>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</si>
  <si>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</si>
  <si>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</si>
  <si>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</si>
  <si>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</si>
  <si>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</si>
  <si>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</si>
  <si>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</si>
  <si>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</si>
  <si>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</si>
  <si>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</si>
  <si>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</si>
  <si>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</si>
  <si>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</si>
  <si>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</si>
  <si>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</si>
  <si>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</si>
  <si>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</si>
  <si>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</si>
  <si>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</si>
  <si>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</si>
  <si>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</si>
  <si>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</si>
  <si>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</si>
  <si>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</si>
  <si>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</si>
  <si>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</si>
  <si>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</si>
  <si>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</si>
  <si>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</si>
  <si>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</si>
  <si>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</si>
  <si>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</si>
  <si>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</si>
  <si>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</si>
  <si>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</si>
  <si>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</si>
  <si>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</si>
  <si>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</si>
  <si>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</si>
  <si>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</si>
  <si>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</si>
  <si>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</si>
  <si>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</si>
  <si>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</si>
  <si>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</si>
  <si>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</si>
  <si>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</si>
  <si>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</si>
  <si>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</si>
  <si>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</si>
  <si>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</si>
  <si>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</si>
  <si>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</si>
  <si>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</si>
  <si>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</si>
  <si>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</si>
  <si>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</si>
  <si>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</si>
  <si>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</si>
  <si>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</si>
  <si>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</si>
  <si>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</si>
  <si>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</si>
  <si>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</si>
  <si>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</si>
  <si>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</si>
  <si>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</si>
  <si>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</si>
  <si>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</si>
  <si>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</si>
  <si>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</si>
  <si>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</si>
  <si>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</si>
  <si>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</si>
  <si>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</si>
  <si>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</si>
  <si>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</si>
  <si>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</si>
  <si>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</si>
  <si>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</si>
  <si>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</si>
  <si>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</si>
  <si>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</si>
  <si>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</si>
  <si>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</si>
  <si>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</si>
  <si>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</si>
  <si>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</si>
  <si>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</si>
  <si>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</si>
  <si>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</si>
  <si>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</si>
  <si>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</si>
  <si>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</si>
  <si>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</si>
  <si>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</si>
  <si>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</si>
  <si>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</si>
  <si>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</si>
  <si>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</si>
  <si>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</si>
  <si>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</si>
  <si>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</si>
  <si>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</si>
  <si>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</si>
  <si>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</si>
  <si>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</si>
  <si>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</si>
  <si>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</si>
  <si>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</si>
  <si>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</si>
  <si>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</si>
  <si>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</si>
  <si>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</si>
  <si>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</si>
  <si>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</si>
  <si>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</si>
  <si>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</si>
  <si>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</si>
  <si>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</si>
  <si>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</si>
  <si>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</si>
  <si>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</si>
  <si>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</si>
  <si>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</si>
  <si>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</si>
  <si>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</si>
  <si>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</si>
  <si>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</si>
  <si>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</si>
  <si>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</si>
  <si>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</si>
  <si>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</si>
  <si>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</si>
  <si>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</si>
  <si>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</si>
  <si>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</si>
  <si>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</si>
  <si>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</si>
  <si>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</si>
  <si>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2022年鹤城区一般公共预算本级基本支出决算表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</si>
  <si>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</si>
  <si>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</si>
  <si>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</si>
  <si>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</si>
  <si>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</si>
  <si>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</si>
  <si>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</si>
  <si>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</si>
  <si>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</si>
  <si>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</si>
  <si>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</si>
  <si>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</si>
  <si>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</si>
  <si>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</si>
  <si>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</si>
  <si>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</si>
  <si>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</si>
  <si>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</si>
  <si>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</si>
  <si>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</si>
  <si>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</si>
  <si>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</si>
  <si>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</si>
  <si>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</si>
  <si>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</si>
  <si>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</si>
  <si>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</si>
  <si>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</si>
  <si>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</si>
  <si>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</si>
  <si>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</si>
  <si>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</si>
  <si>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</si>
  <si>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</si>
  <si>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</si>
  <si>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</si>
  <si>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</si>
  <si>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</si>
  <si>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</si>
  <si>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</si>
  <si>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</si>
  <si>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</si>
  <si>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</si>
  <si>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</si>
  <si>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</si>
  <si>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</si>
  <si>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</si>
  <si>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</si>
  <si>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</si>
  <si>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</si>
  <si>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</si>
  <si>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</si>
  <si>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</si>
  <si>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</si>
  <si>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</si>
  <si>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</si>
  <si>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</si>
  <si>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</si>
  <si>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</si>
  <si>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</si>
  <si>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支出合计</t>
  </si>
  <si>
    <t>2022年鹤城区一般公共预算税收返还和转移性收入决算表（分项目）</t>
  </si>
  <si>
    <r>
      <rPr>
        <b/>
        <sz val="11"/>
        <rFont val="宋体"/>
        <charset val="134"/>
      </rPr>
      <t>决算数</t>
    </r>
  </si>
  <si>
    <t>一、税收返还</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</si>
  <si>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</si>
  <si>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</si>
  <si>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</si>
  <si>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</si>
  <si>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</si>
  <si>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</si>
  <si>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二、一般性转移支付收入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</si>
  <si>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</si>
  <si>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</si>
  <si>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</si>
  <si>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</si>
  <si>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</si>
  <si>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</si>
  <si>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</si>
  <si>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</si>
  <si>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</si>
  <si>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</si>
  <si>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</si>
  <si>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</si>
  <si>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</si>
  <si>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</si>
  <si>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</si>
  <si>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</si>
  <si>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</si>
  <si>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</si>
  <si>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</si>
  <si>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</si>
  <si>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</si>
  <si>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</si>
  <si>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</si>
  <si>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</si>
  <si>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</si>
  <si>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</si>
  <si>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</si>
  <si>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</si>
  <si>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</si>
  <si>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</si>
  <si>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</si>
  <si>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</si>
  <si>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</si>
  <si>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</si>
  <si>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</si>
  <si>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</si>
  <si>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</si>
  <si>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</si>
  <si>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</si>
  <si>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</si>
  <si>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</si>
  <si>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</si>
  <si>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</si>
  <si>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</si>
  <si>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</si>
  <si>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</si>
  <si>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</si>
  <si>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</si>
  <si>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</si>
  <si>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</si>
  <si>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</si>
  <si>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</si>
  <si>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</si>
  <si>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</si>
  <si>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</si>
  <si>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</si>
  <si>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</si>
  <si>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</si>
  <si>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</si>
  <si>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</si>
  <si>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合       计</t>
  </si>
  <si>
    <t>2022年鹤城区一般公共预算税收返还和转移支付决算表（分地区）</t>
  </si>
  <si>
    <r>
      <rPr>
        <b/>
        <sz val="11"/>
        <rFont val="宋体"/>
        <charset val="134"/>
      </rPr>
      <t>地</t>
    </r>
    <r>
      <rPr>
        <b/>
        <sz val="11"/>
        <rFont val="Times New Roman"/>
        <charset val="134"/>
      </rPr>
      <t xml:space="preserve">  </t>
    </r>
    <r>
      <rPr>
        <b/>
        <sz val="11"/>
        <rFont val="宋体"/>
        <charset val="134"/>
      </rPr>
      <t>区</t>
    </r>
  </si>
  <si>
    <r>
      <rPr>
        <b/>
        <sz val="11"/>
        <rFont val="宋体"/>
        <charset val="134"/>
      </rPr>
      <t>税收返还</t>
    </r>
  </si>
  <si>
    <r>
      <rPr>
        <b/>
        <sz val="11"/>
        <rFont val="宋体"/>
        <charset val="134"/>
      </rPr>
      <t>一般性转移支付</t>
    </r>
  </si>
  <si>
    <r>
      <rPr>
        <b/>
        <sz val="11"/>
        <rFont val="宋体"/>
        <charset val="134"/>
      </rPr>
      <t>专项转移支付</t>
    </r>
  </si>
  <si>
    <t>合计</t>
  </si>
  <si>
    <t>怀化市鹤城区</t>
  </si>
  <si>
    <r>
      <rPr>
        <b/>
        <sz val="11"/>
        <rFont val="宋体"/>
        <charset val="134"/>
      </rPr>
      <t>合</t>
    </r>
    <r>
      <rPr>
        <b/>
        <sz val="11"/>
        <rFont val="Times New Roman"/>
        <charset val="134"/>
      </rPr>
      <t xml:space="preserve">       </t>
    </r>
    <r>
      <rPr>
        <b/>
        <sz val="11"/>
        <rFont val="宋体"/>
        <charset val="134"/>
      </rPr>
      <t>计</t>
    </r>
  </si>
  <si>
    <t>2022年鹤城区一般债务限额和余额情况表</t>
  </si>
  <si>
    <r>
      <rPr>
        <b/>
        <sz val="11"/>
        <rFont val="宋体"/>
        <charset val="134"/>
      </rPr>
      <t>项</t>
    </r>
    <r>
      <rPr>
        <b/>
        <sz val="11"/>
        <rFont val="Times New Roman"/>
        <charset val="134"/>
      </rPr>
      <t xml:space="preserve">           </t>
    </r>
    <r>
      <rPr>
        <b/>
        <sz val="11"/>
        <rFont val="宋体"/>
        <charset val="134"/>
      </rPr>
      <t>目</t>
    </r>
  </si>
  <si>
    <r>
      <rPr>
        <b/>
        <sz val="11"/>
        <rFont val="宋体"/>
        <charset val="134"/>
      </rPr>
      <t>一般债务</t>
    </r>
  </si>
  <si>
    <r>
      <rPr>
        <sz val="11"/>
        <rFont val="宋体"/>
        <charset val="134"/>
      </rPr>
      <t>一、地方政府债务限额</t>
    </r>
  </si>
  <si>
    <r>
      <rPr>
        <sz val="11"/>
        <rFont val="宋体"/>
        <charset val="134"/>
      </rPr>
      <t>二、地方政府债务余额</t>
    </r>
  </si>
  <si>
    <r>
      <rPr>
        <sz val="11"/>
        <rFont val="宋体"/>
        <charset val="134"/>
      </rPr>
      <t>三、地方政府债券发行额</t>
    </r>
  </si>
  <si>
    <r>
      <rPr>
        <sz val="11"/>
        <rFont val="宋体"/>
        <charset val="134"/>
      </rPr>
      <t>四、地方政府债券还本额</t>
    </r>
  </si>
  <si>
    <r>
      <rPr>
        <sz val="11"/>
        <rFont val="宋体"/>
        <charset val="134"/>
      </rPr>
      <t>五、地方政府债券付息额</t>
    </r>
  </si>
  <si>
    <t>2022年鹤城区政府性基金收入决算表</t>
  </si>
  <si>
    <r>
      <rPr>
        <b/>
        <sz val="11"/>
        <rFont val="宋体"/>
        <charset val="134"/>
      </rPr>
      <t>项</t>
    </r>
    <r>
      <rPr>
        <b/>
        <sz val="11"/>
        <rFont val="Times New Roman"/>
        <charset val="134"/>
      </rPr>
      <t xml:space="preserve">          </t>
    </r>
    <r>
      <rPr>
        <b/>
        <sz val="11"/>
        <rFont val="宋体"/>
        <charset val="134"/>
      </rPr>
      <t>目</t>
    </r>
  </si>
  <si>
    <t>国有土地收益基金收入</t>
  </si>
  <si>
    <t>国有土地使用权出让收入</t>
  </si>
  <si>
    <t>城市基础设施配套费收入</t>
  </si>
  <si>
    <t>地方政府专项债务收入</t>
  </si>
  <si>
    <r>
      <rPr>
        <sz val="11"/>
        <rFont val="Times New Roman"/>
        <charset val="134"/>
      </rPr>
      <t xml:space="preserve">  </t>
    </r>
    <r>
      <rPr>
        <sz val="11"/>
        <rFont val="宋体"/>
        <charset val="134"/>
      </rPr>
      <t>政府性基金补助收入</t>
    </r>
  </si>
  <si>
    <r>
      <rPr>
        <sz val="11"/>
        <rFont val="Times New Roman"/>
        <charset val="134"/>
      </rPr>
      <t xml:space="preserve">  </t>
    </r>
    <r>
      <rPr>
        <sz val="11"/>
        <rFont val="宋体"/>
        <charset val="134"/>
      </rPr>
      <t>政府性基金上解收入</t>
    </r>
  </si>
  <si>
    <r>
      <rPr>
        <sz val="11"/>
        <rFont val="Times New Roman"/>
        <charset val="134"/>
      </rPr>
      <t xml:space="preserve">  </t>
    </r>
    <r>
      <rPr>
        <sz val="11"/>
        <rFont val="宋体"/>
        <charset val="134"/>
      </rPr>
      <t>调入资金</t>
    </r>
  </si>
  <si>
    <r>
      <rPr>
        <sz val="11"/>
        <rFont val="Times New Roman"/>
        <charset val="134"/>
      </rPr>
      <t xml:space="preserve">  </t>
    </r>
    <r>
      <rPr>
        <sz val="11"/>
        <rFont val="宋体"/>
        <charset val="134"/>
      </rPr>
      <t>债务转贷收入</t>
    </r>
  </si>
  <si>
    <r>
      <rPr>
        <sz val="11"/>
        <rFont val="Times New Roman"/>
        <charset val="134"/>
      </rPr>
      <t xml:space="preserve">  </t>
    </r>
    <r>
      <rPr>
        <sz val="11"/>
        <rFont val="宋体"/>
        <charset val="134"/>
      </rPr>
      <t>上年结转结余收入</t>
    </r>
  </si>
  <si>
    <t>2022年鹤城区政府性基金支出决算表</t>
  </si>
  <si>
    <r>
      <rPr>
        <b/>
        <sz val="11"/>
        <rFont val="宋体"/>
        <charset val="134"/>
      </rPr>
      <t>项</t>
    </r>
    <r>
      <rPr>
        <b/>
        <sz val="11"/>
        <rFont val="Times New Roman"/>
        <charset val="134"/>
      </rPr>
      <t xml:space="preserve">        </t>
    </r>
    <r>
      <rPr>
        <b/>
        <sz val="11"/>
        <rFont val="宋体"/>
        <charset val="134"/>
      </rPr>
      <t>目</t>
    </r>
  </si>
  <si>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</si>
  <si>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</si>
  <si>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</si>
  <si>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</si>
  <si>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</si>
  <si>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</si>
  <si>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</si>
  <si>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</si>
  <si>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废弃电器电子产品处理基金支出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</si>
  <si>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</si>
  <si>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</si>
  <si>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</si>
  <si>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</si>
  <si>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</si>
  <si>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</si>
  <si>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</si>
  <si>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</si>
  <si>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</si>
  <si>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</si>
  <si>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</si>
  <si>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</si>
  <si>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</si>
  <si>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</si>
  <si>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</si>
  <si>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</si>
  <si>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</si>
  <si>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</si>
  <si>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</si>
  <si>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</si>
  <si>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</si>
  <si>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</si>
  <si>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</si>
  <si>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</si>
  <si>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</si>
  <si>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</si>
  <si>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抗疫特别国债财务基金支出</t>
  </si>
  <si>
    <t xml:space="preserve">  彩票公益金安排的支出</t>
  </si>
  <si>
    <t xml:space="preserve">  地方政府专项债务付息支出</t>
  </si>
  <si>
    <t xml:space="preserve">  地方政府专项债务发行费用支出</t>
  </si>
  <si>
    <t xml:space="preserve">  抗疫相关支出</t>
  </si>
  <si>
    <t xml:space="preserve">    本级支出合计</t>
  </si>
  <si>
    <t>地方政府专项债务还本支出</t>
  </si>
  <si>
    <t xml:space="preserve">  政府性基金补助支出</t>
  </si>
  <si>
    <t xml:space="preserve">  政府性基金上解支出</t>
  </si>
  <si>
    <t xml:space="preserve">  地方政府专项债务转贷支出</t>
  </si>
  <si>
    <t xml:space="preserve">    支出总计</t>
  </si>
  <si>
    <t>2022年鹤城区政府性基金本级支出决算表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</si>
  <si>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</si>
  <si>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</si>
  <si>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</si>
  <si>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</si>
  <si>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</si>
  <si>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</si>
  <si>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</si>
  <si>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</si>
  <si>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</si>
  <si>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</si>
  <si>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</si>
  <si>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</si>
  <si>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</si>
  <si>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</si>
  <si>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</si>
  <si>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</si>
  <si>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</si>
  <si>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</si>
  <si>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</si>
  <si>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</si>
  <si>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</si>
  <si>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</si>
  <si>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</si>
  <si>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</si>
  <si>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</si>
  <si>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</si>
  <si>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</si>
  <si>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</si>
  <si>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</si>
  <si>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</si>
  <si>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</si>
  <si>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</si>
  <si>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</si>
  <si>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</si>
  <si>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</si>
  <si>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</si>
  <si>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</si>
  <si>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</si>
  <si>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</si>
  <si>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</si>
  <si>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</si>
  <si>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</si>
  <si>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</si>
  <si>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</si>
  <si>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</si>
  <si>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</si>
  <si>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</si>
  <si>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</si>
  <si>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</si>
  <si>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</si>
  <si>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</si>
  <si>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</si>
  <si>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</si>
  <si>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</si>
  <si>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</si>
  <si>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</si>
  <si>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</si>
  <si>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</si>
  <si>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</si>
  <si>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</si>
  <si>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</si>
  <si>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</si>
  <si>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</si>
  <si>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</si>
  <si>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</si>
  <si>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</si>
  <si>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</si>
  <si>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</si>
  <si>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</si>
  <si>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</si>
  <si>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</si>
  <si>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</si>
  <si>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</si>
  <si>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</si>
  <si>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</si>
  <si>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</si>
  <si>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</si>
  <si>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</si>
  <si>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</si>
  <si>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</si>
  <si>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</si>
  <si>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</si>
  <si>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</si>
  <si>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</si>
  <si>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</si>
  <si>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</si>
  <si>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</si>
  <si>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</si>
  <si>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</si>
  <si>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</si>
  <si>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</si>
  <si>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</si>
  <si>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</si>
  <si>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</si>
  <si>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</si>
  <si>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</si>
  <si>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</si>
  <si>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</si>
  <si>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</si>
  <si>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</si>
  <si>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</si>
  <si>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</si>
  <si>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</si>
  <si>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</si>
  <si>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</si>
  <si>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</si>
  <si>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</si>
  <si>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</si>
  <si>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</si>
  <si>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</si>
  <si>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</si>
  <si>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</si>
  <si>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</si>
  <si>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</si>
  <si>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</si>
  <si>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</si>
  <si>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</si>
  <si>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</si>
  <si>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</si>
  <si>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</si>
  <si>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</si>
  <si>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</si>
  <si>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</si>
  <si>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</si>
  <si>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</si>
  <si>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</si>
  <si>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</si>
  <si>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</si>
  <si>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</si>
  <si>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</si>
  <si>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</si>
  <si>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</si>
  <si>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</si>
  <si>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</si>
  <si>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</si>
  <si>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</si>
  <si>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</si>
  <si>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</si>
  <si>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</si>
  <si>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</si>
  <si>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</si>
  <si>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</si>
  <si>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</si>
  <si>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</si>
  <si>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</si>
  <si>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</si>
  <si>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</si>
  <si>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</si>
  <si>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</si>
  <si>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</si>
  <si>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</si>
  <si>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</si>
  <si>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</si>
  <si>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</si>
  <si>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</si>
  <si>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</si>
  <si>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</si>
  <si>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</si>
  <si>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</si>
  <si>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</si>
  <si>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</si>
  <si>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</si>
  <si>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</si>
  <si>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</si>
  <si>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</si>
  <si>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</si>
  <si>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</si>
  <si>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</si>
  <si>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</si>
  <si>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</si>
  <si>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</si>
  <si>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</si>
  <si>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</si>
  <si>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</si>
  <si>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</si>
  <si>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</si>
  <si>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</si>
  <si>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</si>
  <si>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</si>
  <si>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</si>
  <si>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</si>
  <si>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</si>
  <si>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</si>
  <si>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</si>
  <si>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创业担保贷款贴息</t>
  </si>
  <si>
    <t xml:space="preserve">    援企稳岗补贴</t>
  </si>
  <si>
    <t xml:space="preserve">    困难群众基本生活补助</t>
  </si>
  <si>
    <t xml:space="preserve">    其他抗疫相关支出</t>
  </si>
  <si>
    <t>2022年鹤城区政府性基金预算转移性收支决算表（分项目）</t>
  </si>
  <si>
    <t>项目</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</si>
  <si>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</si>
  <si>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</si>
  <si>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</si>
  <si>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</si>
  <si>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</si>
  <si>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</si>
  <si>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</si>
  <si>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</si>
  <si>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</si>
  <si>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</si>
  <si>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</si>
  <si>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</si>
  <si>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</si>
  <si>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</si>
  <si>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</si>
  <si>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</si>
  <si>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</si>
  <si>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</si>
  <si>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</si>
  <si>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</si>
  <si>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</si>
  <si>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</si>
  <si>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</si>
  <si>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</si>
  <si>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</si>
  <si>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</si>
  <si>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</si>
  <si>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</si>
  <si>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</si>
  <si>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</si>
  <si>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</si>
  <si>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</si>
  <si>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</si>
  <si>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t>2022年鹤城区政府性基金转移支付决算表（分地区）</t>
  </si>
  <si>
    <t>收入项目</t>
  </si>
  <si>
    <t>鹤城区</t>
  </si>
  <si>
    <t>2022年鹤城区专项债务限额和余额情况表</t>
  </si>
  <si>
    <r>
      <rPr>
        <b/>
        <sz val="11"/>
        <rFont val="宋体"/>
        <charset val="134"/>
      </rPr>
      <t>专项债务</t>
    </r>
  </si>
  <si>
    <t>2022年鹤城区国有资本经营收入决算表</t>
  </si>
  <si>
    <t>一、利润收入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</si>
  <si>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</si>
  <si>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</si>
  <si>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</si>
  <si>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</si>
  <si>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</si>
  <si>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</si>
  <si>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</si>
  <si>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</si>
  <si>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</si>
  <si>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</si>
  <si>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</si>
  <si>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</si>
  <si>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</si>
  <si>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</si>
  <si>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</si>
  <si>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</si>
  <si>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</si>
  <si>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</si>
  <si>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</si>
  <si>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</si>
  <si>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</si>
  <si>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</si>
  <si>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</si>
  <si>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</si>
  <si>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</si>
  <si>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</si>
  <si>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</si>
  <si>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</si>
  <si>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</si>
  <si>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</si>
  <si>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</si>
  <si>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二、股利、股息收入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</si>
  <si>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</si>
  <si>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</si>
  <si>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</si>
  <si>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</si>
  <si>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三、产权转让收入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</si>
  <si>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</si>
  <si>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</si>
  <si>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</si>
  <si>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</si>
  <si>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</si>
  <si>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</si>
  <si>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</si>
  <si>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</si>
  <si>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</si>
  <si>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五、其他国有资本经营预算收入</t>
  </si>
  <si>
    <t xml:space="preserve">  国有资本经营预算上级补助收入</t>
  </si>
  <si>
    <t xml:space="preserve">  国有资本经营预算上解收入</t>
  </si>
  <si>
    <t xml:space="preserve">  国有资本经营预算上年结转结余收入</t>
  </si>
  <si>
    <t>2022年鹤城区国有资本经营支出决算表</t>
  </si>
  <si>
    <t>国有资本经营预算支出</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</si>
  <si>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</si>
  <si>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</si>
  <si>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</si>
  <si>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</si>
  <si>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</si>
  <si>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</si>
  <si>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r>
      <rPr>
        <b/>
        <sz val="11"/>
        <rFont val="宋体"/>
        <charset val="134"/>
      </rPr>
      <t>支</t>
    </r>
    <r>
      <rPr>
        <b/>
        <sz val="11"/>
        <rFont val="Times New Roman"/>
        <charset val="134"/>
      </rPr>
      <t xml:space="preserve">  </t>
    </r>
    <r>
      <rPr>
        <b/>
        <sz val="11"/>
        <rFont val="宋体"/>
        <charset val="134"/>
      </rPr>
      <t>出</t>
    </r>
    <r>
      <rPr>
        <b/>
        <sz val="11"/>
        <rFont val="Times New Roman"/>
        <charset val="134"/>
      </rPr>
      <t xml:space="preserve">  </t>
    </r>
    <r>
      <rPr>
        <b/>
        <sz val="11"/>
        <rFont val="宋体"/>
        <charset val="134"/>
      </rPr>
      <t>总</t>
    </r>
    <r>
      <rPr>
        <b/>
        <sz val="11"/>
        <rFont val="Times New Roman"/>
        <charset val="134"/>
      </rPr>
      <t xml:space="preserve">  </t>
    </r>
    <r>
      <rPr>
        <b/>
        <sz val="11"/>
        <rFont val="宋体"/>
        <charset val="134"/>
      </rPr>
      <t>计</t>
    </r>
  </si>
  <si>
    <t>2022年鹤城区国有资本经营本级支出决算表</t>
  </si>
  <si>
    <r>
      <rPr>
        <b/>
        <sz val="11"/>
        <rFont val="宋体"/>
        <charset val="134"/>
      </rPr>
      <t>项</t>
    </r>
    <r>
      <rPr>
        <b/>
        <sz val="11"/>
        <rFont val="Times New Roman"/>
        <charset val="134"/>
      </rPr>
      <t xml:space="preserve">      </t>
    </r>
    <r>
      <rPr>
        <b/>
        <sz val="11"/>
        <rFont val="宋体"/>
        <charset val="134"/>
      </rPr>
      <t>目</t>
    </r>
  </si>
  <si>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</si>
  <si>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</si>
  <si>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</si>
  <si>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</si>
  <si>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</si>
  <si>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</si>
  <si>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</si>
  <si>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</si>
  <si>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</si>
  <si>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</si>
  <si>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</si>
  <si>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</si>
  <si>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</si>
  <si>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</si>
  <si>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</si>
  <si>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</si>
  <si>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</si>
  <si>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</si>
  <si>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</si>
  <si>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</si>
  <si>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</si>
  <si>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</si>
  <si>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</si>
  <si>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</si>
  <si>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</si>
  <si>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</si>
  <si>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r>
      <rPr>
        <b/>
        <sz val="11"/>
        <rFont val="黑体"/>
        <charset val="134"/>
      </rPr>
      <t>本级支出合计</t>
    </r>
  </si>
  <si>
    <r>
      <rPr>
        <b/>
        <sz val="11"/>
        <rFont val="黑体"/>
        <charset val="134"/>
      </rPr>
      <t>转移性支出</t>
    </r>
  </si>
  <si>
    <r>
      <rPr>
        <sz val="11"/>
        <rFont val="Times New Roman"/>
        <charset val="134"/>
      </rPr>
      <t xml:space="preserve">  </t>
    </r>
    <r>
      <rPr>
        <sz val="11"/>
        <rFont val="宋体"/>
        <charset val="134"/>
      </rPr>
      <t>国有资本经营预算补助下级支出</t>
    </r>
  </si>
  <si>
    <r>
      <rPr>
        <sz val="11"/>
        <rFont val="Times New Roman"/>
        <charset val="134"/>
      </rPr>
      <t xml:space="preserve">  </t>
    </r>
    <r>
      <rPr>
        <sz val="11"/>
        <rFont val="宋体"/>
        <charset val="134"/>
      </rPr>
      <t>国有资本经营预算上解支出</t>
    </r>
  </si>
  <si>
    <r>
      <rPr>
        <sz val="11"/>
        <rFont val="Times New Roman"/>
        <charset val="134"/>
      </rPr>
      <t xml:space="preserve">  </t>
    </r>
    <r>
      <rPr>
        <sz val="11"/>
        <rFont val="宋体"/>
        <charset val="134"/>
      </rPr>
      <t>国有资本经营预算调出资金</t>
    </r>
  </si>
  <si>
    <r>
      <rPr>
        <sz val="11"/>
        <rFont val="Times New Roman"/>
        <charset val="134"/>
      </rPr>
      <t xml:space="preserve">  </t>
    </r>
    <r>
      <rPr>
        <sz val="11"/>
        <rFont val="宋体"/>
        <charset val="134"/>
      </rPr>
      <t>年终结转结余</t>
    </r>
  </si>
  <si>
    <r>
      <rPr>
        <b/>
        <sz val="11"/>
        <rFont val="黑体"/>
        <charset val="134"/>
      </rPr>
      <t>支出总计</t>
    </r>
  </si>
  <si>
    <t>2022年鹤城区国有资本经营预算转移支付表</t>
  </si>
  <si>
    <t>说明：鹤城区2022年没有对下安排国有资本经营预算转移支付。</t>
  </si>
  <si>
    <t>2022年鹤城区社会保险基金收入决算表</t>
  </si>
  <si>
    <r>
      <rPr>
        <sz val="11"/>
        <rFont val="宋体"/>
        <charset val="134"/>
      </rPr>
      <t>单位：万元</t>
    </r>
  </si>
  <si>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</si>
  <si>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</si>
  <si>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</si>
  <si>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</si>
  <si>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</si>
  <si>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</si>
  <si>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</si>
  <si>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</si>
  <si>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</si>
  <si>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</si>
  <si>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</si>
  <si>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</si>
  <si>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</si>
  <si>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</si>
  <si>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</si>
  <si>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</si>
  <si>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2022年鹤城区社会保险基金支出决算表</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</si>
  <si>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</si>
  <si>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</si>
  <si>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</si>
  <si>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</si>
  <si>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</si>
  <si>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</si>
  <si>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</si>
  <si>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2022年度鹤城区地方政府债务限额、余额情况表</t>
  </si>
  <si>
    <t>单位:万元</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</si>
  <si>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</si>
  <si>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</si>
  <si>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</si>
  <si>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</si>
  <si>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</si>
  <si>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</si>
  <si>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</si>
  <si>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</si>
  <si>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</si>
  <si>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</si>
  <si>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</si>
  <si>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</si>
  <si>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</si>
  <si>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</si>
  <si>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</si>
  <si>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2022年度鹤城区地方政府债券发行、还本付息情况表</t>
  </si>
  <si>
    <t>预计应还本金</t>
  </si>
  <si>
    <t>预计应付利息</t>
  </si>
  <si>
    <t>2022年度鹤城区债券资金使用安排情况表</t>
  </si>
  <si>
    <t>序号</t>
  </si>
  <si>
    <t>业务单位</t>
  </si>
  <si>
    <t>安排金额</t>
  </si>
  <si>
    <t>合   计</t>
  </si>
  <si>
    <t>一般债券项目</t>
  </si>
  <si>
    <t>公路建设养护中心</t>
  </si>
  <si>
    <t>交通安全隐患整治</t>
  </si>
  <si>
    <t>交通顽瘴痼疾</t>
  </si>
  <si>
    <t>四好农村公路一期</t>
  </si>
  <si>
    <t>区教育局</t>
  </si>
  <si>
    <t>义务教育学生护眼灯项目</t>
  </si>
  <si>
    <t>全区中小学学校功能实验室建设</t>
  </si>
  <si>
    <t>怀化市一中</t>
  </si>
  <si>
    <t>一中异地搬迁教学设备物资采购</t>
  </si>
  <si>
    <t>区水利局</t>
  </si>
  <si>
    <t>小水库除险加固项目</t>
  </si>
  <si>
    <t>区政法委</t>
  </si>
  <si>
    <t>区雪亮工程建设（新建探头及提质改造）</t>
  </si>
  <si>
    <t>区乡村振兴局</t>
  </si>
  <si>
    <t>乡村振兴建设项目</t>
  </si>
  <si>
    <t>区交通运输局</t>
  </si>
  <si>
    <t>农村道路建设项目</t>
  </si>
  <si>
    <t>水利工程建设项目</t>
  </si>
  <si>
    <t>黄岩管理处</t>
  </si>
  <si>
    <t>灾害毁损道路应急抢险工程</t>
  </si>
  <si>
    <t>区财政局</t>
  </si>
  <si>
    <t>财政业务终端虚拟化系统项目建设</t>
  </si>
  <si>
    <t>坨院办事处</t>
  </si>
  <si>
    <t>农村人居环境建设项目</t>
  </si>
  <si>
    <t>专项债券项目</t>
  </si>
  <si>
    <t>鹤城区妇保院</t>
  </si>
  <si>
    <t>怀化市鹤城区妇幼保健院扩建综合楼项目</t>
  </si>
  <si>
    <t>区民政局</t>
  </si>
  <si>
    <t>鹤城区公益性公墓及治丧点和进场道路建设项目</t>
  </si>
  <si>
    <t>怀化市鹤城区高科产业投资有限公司</t>
  </si>
  <si>
    <t>怀化市鹤城产业开发区高新技术产业园及基础设施项目</t>
  </si>
</sst>
</file>

<file path=xl/styles.xml><?xml version="1.0" encoding="utf-8"?>
<styleSheet xmlns="http://schemas.openxmlformats.org/spreadsheetml/2006/main" xmlns:mc="http://schemas.openxmlformats.org/markup-compatibility/2006" xmlns:xr9="http://schemas.microsoft.com/office/spreadsheetml/2016/revision9" mc:Ignorable="xr9">
  <numFmts count="85">
    <numFmt numFmtId="24" formatCode="\$#,##0_);[Red]\(\$#,##0\)"/>
    <numFmt numFmtId="25" formatCode="\$#,##0.00_);\(\$#,##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Red]&quot;\&quot;\-#,##0.00"/>
    <numFmt numFmtId="177" formatCode="_-* #,##0.00_-;\-* #,##0.00_-;_-* &quot;-&quot;??_-;_-@_-"/>
    <numFmt numFmtId="178" formatCode="_-* #,##0_-;\-* #,##0_-;_-* &quot;-&quot;_-;_-@_-"/>
    <numFmt numFmtId="179" formatCode="_-#,##0_-;\(#,##0\);_-\ \ &quot;-&quot;_-;_-@_-"/>
    <numFmt numFmtId="180" formatCode="_-#,##0.00_-;\(#,##0.00\);_-\ \ &quot;-&quot;_-;_-@_-"/>
    <numFmt numFmtId="181" formatCode="mmm/dd/yyyy;_-\ &quot;N/A&quot;_-;_-\ &quot;-&quot;_-"/>
    <numFmt numFmtId="182" formatCode="mmm/yyyy;_-\ &quot;N/A&quot;_-;_-\ &quot;-&quot;_-"/>
    <numFmt numFmtId="183" formatCode="_-#,##0%_-;\(#,##0%\);_-\ &quot;-&quot;_-"/>
    <numFmt numFmtId="184" formatCode="_-#,###,_-;\(#,###,\);_-\ \ &quot;-&quot;_-;_-@_-"/>
    <numFmt numFmtId="185" formatCode="_-#,###.00,_-;\(#,###.00,\);_-\ \ &quot;-&quot;_-;_-@_-"/>
    <numFmt numFmtId="186" formatCode="_-#0&quot;.&quot;0,_-;\(#0&quot;.&quot;0,\);_-\ \ &quot;-&quot;_-;_-@_-"/>
    <numFmt numFmtId="187" formatCode="_-#0&quot;.&quot;0000_-;\(#0&quot;.&quot;0000\);_-\ \ &quot;-&quot;_-;_-@_-"/>
    <numFmt numFmtId="188" formatCode="_-* #,##0.0000000000_-;\-* #,##0.0000000000_-;_-* &quot;-&quot;??_-;_-@_-"/>
    <numFmt numFmtId="189" formatCode="0.0%"/>
    <numFmt numFmtId="190" formatCode="&quot;$&quot;#,##0_);\(&quot;$&quot;#,##0\)"/>
    <numFmt numFmtId="191" formatCode="#,##0;\-#,##0;&quot;-&quot;"/>
    <numFmt numFmtId="192" formatCode="[Blue]0.0%;[Blue]\(0.0%\)"/>
    <numFmt numFmtId="193" formatCode="0.0%;\(0.0%\)"/>
    <numFmt numFmtId="194" formatCode="[Red]0.0%;[Red]\(0.0%\)"/>
    <numFmt numFmtId="195" formatCode="&quot;$&quot;#,##0;[Red]&quot;$&quot;&quot;$&quot;&quot;$&quot;&quot;$&quot;&quot;$&quot;&quot;$&quot;&quot;$&quot;\-#,##0"/>
    <numFmt numFmtId="196" formatCode="[Blue]#,##0_);[Blue]\(#,##0\)"/>
    <numFmt numFmtId="197" formatCode="#,##0;\(#,##0\)"/>
    <numFmt numFmtId="198" formatCode="#,##0.0_);\(#,##0.0\)"/>
    <numFmt numFmtId="199" formatCode="#,##0;[Red]\(#,##0\)"/>
    <numFmt numFmtId="200" formatCode="_-&quot;$&quot;* #,##0_-;\-&quot;$&quot;* #,##0_-;_-&quot;$&quot;* &quot;-&quot;_-;_-@_-"/>
    <numFmt numFmtId="201" formatCode="\$#,##0_);[Red]&quot;($&quot;#,##0\)"/>
    <numFmt numFmtId="202" formatCode="_(&quot;$&quot;* #,##0_);_(&quot;$&quot;* \(#,##0\);_(&quot;$&quot;* &quot;-&quot;_);_(@_)"/>
    <numFmt numFmtId="203" formatCode="\(#,##0\)\ "/>
    <numFmt numFmtId="204" formatCode="&quot;$&quot;#,##0.00_);\(&quot;$&quot;#,##0.00\)"/>
    <numFmt numFmtId="205" formatCode="&quot;\&quot;#,##0;&quot;\&quot;\-#,##0"/>
    <numFmt numFmtId="206" formatCode="\$#,##0.00;\(\$#,##0.00\)"/>
    <numFmt numFmtId="207" formatCode="\$#,##0;\(\$#,##0\)"/>
    <numFmt numFmtId="208" formatCode="_([$€-2]* #,##0.00_);_([$€-2]* \(#,##0.00\);_([$€-2]* &quot;-&quot;??_)"/>
    <numFmt numFmtId="209" formatCode="#,##0.000000"/>
    <numFmt numFmtId="210" formatCode="#,##0.00&quot;￥&quot;;\-#,##0.00&quot;￥&quot;"/>
    <numFmt numFmtId="211" formatCode="_-* #,##0.00&quot;￥&quot;_-;\-* #,##0.00&quot;￥&quot;_-;_-* &quot;-&quot;??&quot;￥&quot;_-;_-@_-"/>
    <numFmt numFmtId="212" formatCode="0.000%"/>
    <numFmt numFmtId="213" formatCode="&quot;$&quot;#,##0_);[Red]\(&quot;$&quot;#,##0\)"/>
    <numFmt numFmtId="214" formatCode="&quot;$&quot;#,##0.00_);[Red]\(&quot;$&quot;#,##0.00\)"/>
    <numFmt numFmtId="215" formatCode="_-* #,##0&quot;￥&quot;_-;\-* #,##0&quot;￥&quot;_-;_-* &quot;-&quot;&quot;￥&quot;_-;_-@_-"/>
    <numFmt numFmtId="216" formatCode="&quot;$&quot;\ #,##0.00_-;[Red]&quot;$&quot;\ #,##0.00\-"/>
    <numFmt numFmtId="217" formatCode="_-&quot;$&quot;\ * #,##0_-;_-&quot;$&quot;\ * #,##0\-;_-&quot;$&quot;\ * &quot;-&quot;_-;_-@_-"/>
    <numFmt numFmtId="218" formatCode="0.00_)"/>
    <numFmt numFmtId="219" formatCode="0%;\(0%\)"/>
    <numFmt numFmtId="220" formatCode="#\ ??/??"/>
    <numFmt numFmtId="221" formatCode="#,##0_);[Blue]\(#,##0\)"/>
    <numFmt numFmtId="222" formatCode="&quot;$&quot;#,##0;\-&quot;$&quot;#,##0"/>
    <numFmt numFmtId="223" formatCode="#,##0.00&quot;￥&quot;;[Red]\-#,##0.00&quot;￥&quot;"/>
    <numFmt numFmtId="224" formatCode="\ \ @"/>
    <numFmt numFmtId="225" formatCode="#,##0_);\(#,##0_)"/>
    <numFmt numFmtId="226" formatCode="_(* #,##0.0,_);_(* \(#,##0.0,\);_(* &quot;-&quot;_);_(@_)"/>
    <numFmt numFmtId="227" formatCode="_-* #,##0\ _k_r_-;\-* #,##0\ _k_r_-;_-* &quot;-&quot;\ _k_r_-;_-@_-"/>
    <numFmt numFmtId="228" formatCode="_-* #,##0.00\ _k_r_-;\-* #,##0.00\ _k_r_-;_-* &quot;-&quot;??\ _k_r_-;_-@_-"/>
    <numFmt numFmtId="229" formatCode="&quot;綅&quot;\t#,##0_);[Red]\(&quot;綅&quot;\t#,##0\)"/>
    <numFmt numFmtId="230" formatCode="&quot;?\t#,##0_);[Red]\(&quot;&quot;?&quot;\t#,##0\)"/>
    <numFmt numFmtId="231" formatCode="_(&quot;$&quot;* #,##0.00_);_(&quot;$&quot;* \(#,##0.00\);_(&quot;$&quot;* &quot;-&quot;??_);_(@_)"/>
    <numFmt numFmtId="232" formatCode="_-* #,##0.00&quot;$&quot;_-;\-* #,##0.00&quot;$&quot;_-;_-* &quot;-&quot;??&quot;$&quot;_-;_-@_-"/>
    <numFmt numFmtId="233" formatCode="_-* #,##0.00_$_-;\-* #,##0.00_$_-;_-* &quot;-&quot;??_$_-;_-@_-"/>
    <numFmt numFmtId="234" formatCode="0;_琀"/>
    <numFmt numFmtId="235" formatCode="0.00_ "/>
    <numFmt numFmtId="236" formatCode="0.00_);[Red]\(0.00\)"/>
    <numFmt numFmtId="237" formatCode="0_ "/>
    <numFmt numFmtId="238" formatCode="yyyy&quot;年&quot;m&quot;月&quot;d&quot;日&quot;;@"/>
    <numFmt numFmtId="239" formatCode="_ \¥* #,##0.00_ ;_ \¥* \-#,##0.00_ ;_ \¥* &quot;-&quot;??_ ;_ @_ "/>
    <numFmt numFmtId="240" formatCode="_-&quot;￥&quot;* #,##0_-;\-&quot;￥&quot;* #,##0_-;_-&quot;￥&quot;* &quot;-&quot;_-;_-@_-"/>
    <numFmt numFmtId="241" formatCode="_-&quot;$&quot;* #,##0.00_-;\-&quot;$&quot;* #,##0.00_-;_-&quot;$&quot;* &quot;-&quot;??_-;_-@_-"/>
    <numFmt numFmtId="242" formatCode="_-* #,##0_$_-;\-* #,##0_$_-;_-* &quot;-&quot;_$_-;_-@_-"/>
    <numFmt numFmtId="243" formatCode="_-* #,##0&quot;$&quot;_-;\-* #,##0&quot;$&quot;_-;_-* &quot;-&quot;&quot;$&quot;_-;_-@_-"/>
    <numFmt numFmtId="244" formatCode="* #,##0.00;* \-#,##0.00;* &quot;-&quot;??;@"/>
    <numFmt numFmtId="245" formatCode="* #,##0;* \-#,##0;* &quot;-&quot;;@"/>
    <numFmt numFmtId="246" formatCode="yy\.mm\.dd"/>
    <numFmt numFmtId="247"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48" formatCode="0.0"/>
    <numFmt numFmtId="249" formatCode="_ &quot;\&quot;* #,##0_ ;_ &quot;\&quot;* \-#,##0_ ;_ &quot;\&quot;* &quot;-&quot;_ ;_ @_ "/>
    <numFmt numFmtId="250" formatCode="_ &quot;\&quot;* #,##0.00_ ;_ &quot;\&quot;* \-#,##0.00_ ;_ &quot;\&quot;* &quot;-&quot;??_ ;_ @_ "/>
    <numFmt numFmtId="251" formatCode="#,##0.00_ "/>
    <numFmt numFmtId="252" formatCode="0.0000_);[Red]\(0.0000\)"/>
    <numFmt numFmtId="253" formatCode="0.00000_);[Red]\(0.00000\)"/>
    <numFmt numFmtId="254" formatCode="#,##0_ "/>
  </numFmts>
  <fonts count="205">
    <font>
      <sz val="9"/>
      <name val="宋体"/>
      <charset val="134"/>
    </font>
    <font>
      <sz val="12"/>
      <name val="宋体"/>
      <charset val="134"/>
    </font>
    <font>
      <b/>
      <sz val="18"/>
      <name val="宋体"/>
      <charset val="134"/>
    </font>
    <font>
      <sz val="11"/>
      <name val="宋体"/>
      <charset val="134"/>
    </font>
    <font>
      <sz val="10"/>
      <name val="宋体"/>
      <charset val="134"/>
    </font>
    <font>
      <b/>
      <sz val="14"/>
      <color theme="1"/>
      <name val="宋体"/>
      <charset val="134"/>
    </font>
    <font>
      <b/>
      <sz val="12"/>
      <color theme="1"/>
      <name val="宋体"/>
      <charset val="134"/>
      <scheme val="minor"/>
    </font>
    <font>
      <sz val="12"/>
      <color theme="1"/>
      <name val="宋体"/>
      <charset val="134"/>
      <scheme val="minor"/>
    </font>
    <font>
      <sz val="12"/>
      <name val="仿宋_GB2312"/>
      <charset val="134"/>
    </font>
    <font>
      <sz val="12"/>
      <name val="宋体"/>
      <charset val="0"/>
    </font>
    <font>
      <sz val="12"/>
      <color indexed="8"/>
      <name val="仿宋_GB2312"/>
      <charset val="134"/>
    </font>
    <font>
      <sz val="12"/>
      <color theme="1"/>
      <name val="宋体"/>
      <charset val="134"/>
      <scheme val="major"/>
    </font>
    <font>
      <sz val="12"/>
      <color theme="1"/>
      <name val="宋体"/>
      <charset val="134"/>
    </font>
    <font>
      <b/>
      <sz val="12"/>
      <color theme="1"/>
      <name val="宋体"/>
      <charset val="134"/>
    </font>
    <font>
      <b/>
      <sz val="12"/>
      <name val="宋体"/>
      <charset val="134"/>
    </font>
    <font>
      <b/>
      <sz val="12"/>
      <name val="Times New Roman"/>
      <charset val="134"/>
    </font>
    <font>
      <sz val="12"/>
      <name val="Times New Roman"/>
      <charset val="134"/>
    </font>
    <font>
      <b/>
      <sz val="10"/>
      <name val="宋体"/>
      <charset val="134"/>
    </font>
    <font>
      <b/>
      <sz val="16"/>
      <name val="方正小标宋_GBK"/>
      <charset val="134"/>
    </font>
    <font>
      <sz val="11"/>
      <name val="Times New Roman"/>
      <charset val="134"/>
    </font>
    <font>
      <sz val="10"/>
      <color indexed="10"/>
      <name val="Times New Roman"/>
      <charset val="134"/>
    </font>
    <font>
      <sz val="18"/>
      <name val="宋体"/>
      <charset val="134"/>
    </font>
    <font>
      <b/>
      <sz val="11"/>
      <name val="宋体"/>
      <charset val="134"/>
    </font>
    <font>
      <b/>
      <sz val="11"/>
      <name val="Times New Roman"/>
      <charset val="134"/>
    </font>
    <font>
      <b/>
      <sz val="16"/>
      <name val="Times New Roman"/>
      <charset val="134"/>
    </font>
    <font>
      <b/>
      <sz val="9"/>
      <name val="宋体"/>
      <charset val="134"/>
    </font>
    <font>
      <sz val="9"/>
      <name val="Times New Roman"/>
      <charset val="134"/>
    </font>
    <font>
      <b/>
      <sz val="18"/>
      <name val="方正小标宋_GBK"/>
      <charset val="134"/>
    </font>
    <font>
      <b/>
      <sz val="18"/>
      <name val="Times New Roman"/>
      <charset val="134"/>
    </font>
    <font>
      <sz val="11"/>
      <color theme="1"/>
      <name val="黑体"/>
      <charset val="134"/>
    </font>
    <font>
      <sz val="11"/>
      <color theme="1"/>
      <name val="仿宋"/>
      <charset val="134"/>
    </font>
    <font>
      <sz val="14"/>
      <name val="Times New Roman"/>
      <charset val="134"/>
    </font>
    <font>
      <sz val="11"/>
      <name val="宋体"/>
      <charset val="134"/>
      <scheme val="major"/>
    </font>
    <font>
      <b/>
      <sz val="11"/>
      <name val="宋体"/>
      <charset val="134"/>
      <scheme val="major"/>
    </font>
    <font>
      <sz val="11"/>
      <color theme="1"/>
      <name val="Times New Roman"/>
      <charset val="134"/>
    </font>
    <font>
      <b/>
      <sz val="11"/>
      <color theme="1"/>
      <name val="Times New Roman"/>
      <charset val="134"/>
    </font>
    <font>
      <sz val="14"/>
      <name val="宋体"/>
      <charset val="134"/>
    </font>
    <font>
      <sz val="11"/>
      <color theme="1"/>
      <name val="宋体"/>
      <charset val="134"/>
    </font>
    <font>
      <b/>
      <sz val="11"/>
      <color theme="1"/>
      <name val="宋体"/>
      <charset val="134"/>
    </font>
    <font>
      <sz val="16"/>
      <name val="宋体"/>
      <charset val="134"/>
    </font>
    <font>
      <sz val="20"/>
      <name val="黑体"/>
      <charset val="134"/>
    </font>
    <font>
      <sz val="12"/>
      <name val="仿宋"/>
      <charset val="134"/>
    </font>
    <font>
      <sz val="16"/>
      <name val="方正小标宋_GBK"/>
      <charset val="134"/>
    </font>
    <font>
      <sz val="16"/>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Helv"/>
      <charset val="134"/>
    </font>
    <font>
      <sz val="11"/>
      <name val="MS P????"/>
      <charset val="134"/>
    </font>
    <font>
      <sz val="11"/>
      <name val="ＭＳ Ｐゴシック"/>
      <charset val="134"/>
    </font>
    <font>
      <sz val="10"/>
      <name val="Arial"/>
      <charset val="134"/>
    </font>
    <font>
      <sz val="10"/>
      <name val="Times New Roman"/>
      <charset val="134"/>
    </font>
    <font>
      <sz val="12"/>
      <color indexed="17"/>
      <name val="宋体"/>
      <charset val="134"/>
    </font>
    <font>
      <sz val="12"/>
      <name val="????"/>
      <charset val="134"/>
    </font>
    <font>
      <sz val="11"/>
      <color indexed="9"/>
      <name val="宋体"/>
      <charset val="134"/>
    </font>
    <font>
      <sz val="10"/>
      <name val="Geneva"/>
      <charset val="134"/>
    </font>
    <font>
      <sz val="10"/>
      <color indexed="8"/>
      <name val="Arial"/>
      <charset val="134"/>
    </font>
    <font>
      <u val="singleAccounting"/>
      <vertAlign val="subscript"/>
      <sz val="10"/>
      <name val="Times New Roman"/>
      <charset val="134"/>
    </font>
    <font>
      <i/>
      <sz val="9"/>
      <name val="Times New Roman"/>
      <charset val="134"/>
    </font>
    <font>
      <sz val="13"/>
      <name val="Tms Rmn"/>
      <charset val="134"/>
    </font>
    <font>
      <sz val="11"/>
      <color indexed="8"/>
      <name val="宋体"/>
      <charset val="134"/>
    </font>
    <font>
      <sz val="12"/>
      <color indexed="17"/>
      <name val="楷体_GB2312"/>
      <charset val="134"/>
    </font>
    <font>
      <sz val="12"/>
      <color indexed="8"/>
      <name val="宋体"/>
      <charset val="134"/>
    </font>
    <font>
      <b/>
      <sz val="12"/>
      <name val="Arial"/>
      <charset val="134"/>
    </font>
    <font>
      <sz val="12"/>
      <name val="宋体"/>
      <charset val="134"/>
      <scheme val="minor"/>
    </font>
    <font>
      <sz val="11"/>
      <color indexed="20"/>
      <name val="宋体"/>
      <charset val="134"/>
    </font>
    <font>
      <sz val="11"/>
      <color indexed="17"/>
      <name val="宋体"/>
      <charset val="134"/>
    </font>
    <font>
      <sz val="12"/>
      <color indexed="9"/>
      <name val="宋体"/>
      <charset val="134"/>
    </font>
    <font>
      <sz val="11"/>
      <color theme="0"/>
      <name val="宋体"/>
      <charset val="134"/>
      <scheme val="minor"/>
    </font>
    <font>
      <sz val="7"/>
      <name val="Small Fonts"/>
      <charset val="134"/>
    </font>
    <font>
      <sz val="11"/>
      <color indexed="42"/>
      <name val="宋体"/>
      <charset val="134"/>
    </font>
    <font>
      <b/>
      <sz val="11"/>
      <color indexed="9"/>
      <name val="宋体"/>
      <charset val="134"/>
    </font>
    <font>
      <sz val="12"/>
      <color indexed="20"/>
      <name val="宋体"/>
      <charset val="134"/>
    </font>
    <font>
      <sz val="8"/>
      <name val="Times New Roman"/>
      <charset val="134"/>
    </font>
    <font>
      <sz val="7"/>
      <name val="Helv"/>
      <charset val="134"/>
    </font>
    <font>
      <b/>
      <sz val="10"/>
      <name val="MS Sans Serif"/>
      <charset val="134"/>
    </font>
    <font>
      <b/>
      <sz val="11"/>
      <color indexed="52"/>
      <name val="宋体"/>
      <charset val="134"/>
    </font>
    <font>
      <b/>
      <sz val="10"/>
      <name val="Helv"/>
      <charset val="134"/>
    </font>
    <font>
      <b/>
      <sz val="13"/>
      <name val="Tms Rmn"/>
      <charset val="134"/>
    </font>
    <font>
      <b/>
      <sz val="10"/>
      <name val="Arial"/>
      <charset val="134"/>
    </font>
    <font>
      <b/>
      <sz val="8"/>
      <name val="Arial"/>
      <charset val="134"/>
    </font>
    <font>
      <sz val="10"/>
      <name val="ＭＳ Ｐゴシック"/>
      <charset val="134"/>
    </font>
    <font>
      <sz val="10"/>
      <name val="MS Serif"/>
      <charset val="134"/>
    </font>
    <font>
      <sz val="10"/>
      <name val="Courier"/>
      <charset val="134"/>
    </font>
    <font>
      <sz val="20"/>
      <name val="Letter Gothic (W1)"/>
      <charset val="134"/>
    </font>
    <font>
      <sz val="12"/>
      <name val="Arial"/>
      <charset val="134"/>
    </font>
    <font>
      <sz val="10"/>
      <name val="MS Sans Serif"/>
      <charset val="134"/>
    </font>
    <font>
      <sz val="10"/>
      <color indexed="16"/>
      <name val="MS Serif"/>
      <charset val="134"/>
    </font>
    <font>
      <sz val="8"/>
      <name val="Arial"/>
      <charset val="134"/>
    </font>
    <font>
      <i/>
      <sz val="11"/>
      <color indexed="23"/>
      <name val="宋体"/>
      <charset val="134"/>
    </font>
    <font>
      <u/>
      <sz val="10"/>
      <color indexed="36"/>
      <name val="Arial"/>
      <charset val="134"/>
    </font>
    <font>
      <b/>
      <sz val="12"/>
      <name val="Helv"/>
      <charset val="134"/>
    </font>
    <font>
      <b/>
      <sz val="15"/>
      <color indexed="56"/>
      <name val="宋体"/>
      <charset val="134"/>
    </font>
    <font>
      <b/>
      <sz val="13"/>
      <color indexed="56"/>
      <name val="宋体"/>
      <charset val="134"/>
    </font>
    <font>
      <b/>
      <sz val="11"/>
      <color indexed="56"/>
      <name val="宋体"/>
      <charset val="134"/>
    </font>
    <font>
      <b/>
      <sz val="18"/>
      <name val="Arial"/>
      <charset val="134"/>
    </font>
    <font>
      <u/>
      <sz val="10"/>
      <color indexed="12"/>
      <name val="Arial"/>
      <charset val="134"/>
    </font>
    <font>
      <sz val="12"/>
      <name val="Helv"/>
      <charset val="134"/>
    </font>
    <font>
      <sz val="18"/>
      <name val="Times New Roman"/>
      <charset val="134"/>
    </font>
    <font>
      <b/>
      <sz val="13"/>
      <name val="Times New Roman"/>
      <charset val="134"/>
    </font>
    <font>
      <b/>
      <i/>
      <sz val="12"/>
      <name val="Times New Roman"/>
      <charset val="134"/>
    </font>
    <font>
      <i/>
      <sz val="12"/>
      <name val="Times New Roman"/>
      <charset val="134"/>
    </font>
    <font>
      <sz val="11"/>
      <color indexed="52"/>
      <name val="宋体"/>
      <charset val="134"/>
    </font>
    <font>
      <sz val="12"/>
      <color indexed="9"/>
      <name val="Helv"/>
      <charset val="134"/>
    </font>
    <font>
      <b/>
      <sz val="11"/>
      <name val="Helv"/>
      <charset val="134"/>
    </font>
    <font>
      <sz val="11"/>
      <color indexed="60"/>
      <name val="宋体"/>
      <charset val="134"/>
    </font>
    <font>
      <b/>
      <i/>
      <sz val="16"/>
      <name val="Helv"/>
      <charset val="134"/>
    </font>
    <font>
      <sz val="10"/>
      <color indexed="8"/>
      <name val="MS Sans Serif"/>
      <charset val="134"/>
    </font>
    <font>
      <sz val="11"/>
      <color indexed="8"/>
      <name val="Times New Roman"/>
      <charset val="134"/>
    </font>
    <font>
      <b/>
      <sz val="11"/>
      <color indexed="16"/>
      <name val="Times New Roman"/>
      <charset val="134"/>
    </font>
    <font>
      <sz val="10"/>
      <name val="Tms Rmn"/>
      <charset val="134"/>
    </font>
    <font>
      <sz val="7"/>
      <color indexed="10"/>
      <name val="Helv"/>
      <charset val="134"/>
    </font>
    <font>
      <sz val="8"/>
      <color indexed="16"/>
      <name val="Century Schoolbook"/>
      <charset val="134"/>
    </font>
    <font>
      <sz val="11"/>
      <color indexed="0"/>
      <name val="Calibri"/>
      <charset val="134"/>
    </font>
    <font>
      <b/>
      <sz val="20"/>
      <color indexed="8"/>
      <name val="黑体"/>
      <charset val="134"/>
    </font>
    <font>
      <sz val="10"/>
      <color indexed="8"/>
      <name val="宋体"/>
      <charset val="134"/>
    </font>
    <font>
      <b/>
      <sz val="10"/>
      <color indexed="8"/>
      <name val="黑体"/>
      <charset val="134"/>
    </font>
    <font>
      <b/>
      <i/>
      <sz val="10"/>
      <name val="Times New Roman"/>
      <charset val="134"/>
    </font>
    <font>
      <b/>
      <sz val="12"/>
      <name val="MS Sans Serif"/>
      <charset val="134"/>
    </font>
    <font>
      <sz val="12"/>
      <name val="MS Sans Serif"/>
      <charset val="134"/>
    </font>
    <font>
      <b/>
      <sz val="8"/>
      <color indexed="8"/>
      <name val="Helv"/>
      <charset val="134"/>
    </font>
    <font>
      <b/>
      <sz val="10"/>
      <name val="Tms Rmn"/>
      <charset val="134"/>
    </font>
    <font>
      <b/>
      <sz val="9"/>
      <name val="Times New Roman"/>
      <charset val="134"/>
    </font>
    <font>
      <b/>
      <sz val="18"/>
      <color indexed="56"/>
      <name val="宋体"/>
      <charset val="134"/>
    </font>
    <font>
      <sz val="11"/>
      <color indexed="12"/>
      <name val="Times New Roman"/>
      <charset val="134"/>
    </font>
    <font>
      <sz val="11"/>
      <color indexed="10"/>
      <name val="宋体"/>
      <charset val="134"/>
    </font>
    <font>
      <sz val="11"/>
      <name val="明朝"/>
      <charset val="134"/>
    </font>
    <font>
      <sz val="11"/>
      <color theme="1"/>
      <name val="Tahoma"/>
      <charset val="134"/>
    </font>
    <font>
      <b/>
      <sz val="15"/>
      <color indexed="62"/>
      <name val="宋体"/>
      <charset val="134"/>
    </font>
    <font>
      <b/>
      <sz val="13"/>
      <color indexed="62"/>
      <name val="宋体"/>
      <charset val="134"/>
    </font>
    <font>
      <b/>
      <sz val="11"/>
      <color indexed="62"/>
      <name val="宋体"/>
      <charset val="134"/>
    </font>
    <font>
      <sz val="12"/>
      <color indexed="20"/>
      <name val="楷体_GB2312"/>
      <charset val="134"/>
    </font>
    <font>
      <b/>
      <sz val="18"/>
      <color indexed="62"/>
      <name val="宋体"/>
      <charset val="134"/>
    </font>
    <font>
      <b/>
      <sz val="21"/>
      <name val="楷体_GB2312"/>
      <charset val="134"/>
    </font>
    <font>
      <b/>
      <sz val="18"/>
      <color theme="3"/>
      <name val="宋体"/>
      <charset val="134"/>
      <scheme val="major"/>
    </font>
    <font>
      <b/>
      <sz val="14"/>
      <name val="楷体"/>
      <charset val="134"/>
    </font>
    <font>
      <sz val="10"/>
      <name val="楷体"/>
      <charset val="134"/>
    </font>
    <font>
      <sz val="11"/>
      <color rgb="FF9C0006"/>
      <name val="宋体"/>
      <charset val="134"/>
      <scheme val="minor"/>
    </font>
    <font>
      <sz val="10.5"/>
      <color indexed="20"/>
      <name val="宋体"/>
      <charset val="134"/>
    </font>
    <font>
      <sz val="12"/>
      <color indexed="16"/>
      <name val="宋体"/>
      <charset val="134"/>
    </font>
    <font>
      <sz val="10.5"/>
      <color indexed="17"/>
      <name val="宋体"/>
      <charset val="134"/>
    </font>
    <font>
      <sz val="11"/>
      <color indexed="62"/>
      <name val="宋体"/>
      <charset val="134"/>
    </font>
    <font>
      <sz val="11"/>
      <color indexed="16"/>
      <name val="宋体"/>
      <charset val="134"/>
    </font>
    <font>
      <sz val="10"/>
      <color indexed="20"/>
      <name val="Arial"/>
      <charset val="134"/>
    </font>
    <font>
      <sz val="10"/>
      <color indexed="20"/>
      <name val="宋体"/>
      <charset val="134"/>
    </font>
    <font>
      <sz val="11"/>
      <color indexed="20"/>
      <name val="Tahoma"/>
      <charset val="134"/>
    </font>
    <font>
      <sz val="12"/>
      <color indexed="14"/>
      <name val="宋体"/>
      <charset val="134"/>
    </font>
    <font>
      <sz val="11"/>
      <color rgb="FF000000"/>
      <name val="Calibri"/>
      <charset val="134"/>
    </font>
    <font>
      <b/>
      <sz val="16"/>
      <name val="宋体"/>
      <charset val="134"/>
    </font>
    <font>
      <sz val="11"/>
      <color indexed="8"/>
      <name val="Tahoma"/>
      <charset val="134"/>
    </font>
    <font>
      <sz val="10"/>
      <color rgb="FF000000"/>
      <name val="宋体"/>
      <charset val="134"/>
      <scheme val="minor"/>
    </font>
    <font>
      <sz val="11"/>
      <color indexed="8"/>
      <name val="宋体"/>
      <charset val="134"/>
      <scheme val="minor"/>
    </font>
    <font>
      <sz val="9"/>
      <color indexed="8"/>
      <name val="宋体"/>
      <charset val="134"/>
    </font>
    <font>
      <u/>
      <sz val="12"/>
      <color indexed="12"/>
      <name val="宋体"/>
      <charset val="134"/>
    </font>
    <font>
      <u/>
      <sz val="10"/>
      <color indexed="12"/>
      <name val="MS Sans Serif"/>
      <charset val="134"/>
    </font>
    <font>
      <b/>
      <sz val="9"/>
      <name val="Arial"/>
      <charset val="134"/>
    </font>
    <font>
      <sz val="12"/>
      <name val="官帕眉"/>
      <charset val="134"/>
    </font>
    <font>
      <sz val="11"/>
      <color rgb="FF006100"/>
      <name val="宋体"/>
      <charset val="134"/>
      <scheme val="minor"/>
    </font>
    <font>
      <sz val="10"/>
      <color indexed="17"/>
      <name val="宋体"/>
      <charset val="134"/>
    </font>
    <font>
      <sz val="10"/>
      <color indexed="17"/>
      <name val="Arial"/>
      <charset val="134"/>
    </font>
    <font>
      <sz val="11"/>
      <color indexed="17"/>
      <name val="Tahoma"/>
      <charset val="134"/>
    </font>
    <font>
      <b/>
      <sz val="12"/>
      <color indexed="8"/>
      <name val="宋体"/>
      <charset val="134"/>
    </font>
    <font>
      <u/>
      <sz val="12"/>
      <color indexed="36"/>
      <name val="宋体"/>
      <charset val="134"/>
    </font>
    <font>
      <b/>
      <sz val="11"/>
      <color indexed="8"/>
      <name val="宋体"/>
      <charset val="134"/>
    </font>
    <font>
      <b/>
      <sz val="11"/>
      <color theme="1"/>
      <name val="宋体"/>
      <charset val="134"/>
      <scheme val="minor"/>
    </font>
    <font>
      <sz val="12"/>
      <name val="新細明體"/>
      <charset val="134"/>
    </font>
    <font>
      <b/>
      <sz val="11"/>
      <color rgb="FFFA7D00"/>
      <name val="宋体"/>
      <charset val="134"/>
      <scheme val="minor"/>
    </font>
    <font>
      <b/>
      <sz val="12"/>
      <color indexed="52"/>
      <name val="宋体"/>
      <charset val="134"/>
    </font>
    <font>
      <b/>
      <sz val="11"/>
      <color indexed="42"/>
      <name val="宋体"/>
      <charset val="134"/>
    </font>
    <font>
      <b/>
      <sz val="11"/>
      <color theme="0"/>
      <name val="宋体"/>
      <charset val="134"/>
      <scheme val="minor"/>
    </font>
    <font>
      <b/>
      <sz val="12"/>
      <color indexed="9"/>
      <name val="宋体"/>
      <charset val="134"/>
    </font>
    <font>
      <i/>
      <sz val="11"/>
      <color rgb="FF7F7F7F"/>
      <name val="宋体"/>
      <charset val="134"/>
      <scheme val="minor"/>
    </font>
    <font>
      <sz val="11"/>
      <color rgb="FFFF0000"/>
      <name val="宋体"/>
      <charset val="134"/>
      <scheme val="minor"/>
    </font>
    <font>
      <sz val="12"/>
      <color indexed="10"/>
      <name val="宋体"/>
      <charset val="134"/>
    </font>
    <font>
      <sz val="12"/>
      <color indexed="52"/>
      <name val="宋体"/>
      <charset val="134"/>
    </font>
    <font>
      <sz val="11"/>
      <color rgb="FFFA7D00"/>
      <name val="宋体"/>
      <charset val="134"/>
      <scheme val="minor"/>
    </font>
    <font>
      <sz val="11"/>
      <color rgb="FF9C6500"/>
      <name val="宋体"/>
      <charset val="134"/>
      <scheme val="minor"/>
    </font>
    <font>
      <b/>
      <sz val="11"/>
      <color indexed="63"/>
      <name val="宋体"/>
      <charset val="134"/>
    </font>
    <font>
      <b/>
      <sz val="11"/>
      <color rgb="FF3F3F3F"/>
      <name val="宋体"/>
      <charset val="134"/>
      <scheme val="minor"/>
    </font>
    <font>
      <sz val="12"/>
      <color indexed="62"/>
      <name val="宋体"/>
      <charset val="134"/>
    </font>
    <font>
      <sz val="11"/>
      <color rgb="FF3F3F76"/>
      <name val="宋体"/>
      <charset val="134"/>
      <scheme val="minor"/>
    </font>
    <font>
      <b/>
      <sz val="12"/>
      <color indexed="63"/>
      <name val="宋体"/>
      <charset val="134"/>
    </font>
    <font>
      <i/>
      <sz val="12"/>
      <color indexed="23"/>
      <name val="宋体"/>
      <charset val="134"/>
    </font>
    <font>
      <sz val="12"/>
      <name val="Courier"/>
      <charset val="134"/>
    </font>
    <font>
      <sz val="12"/>
      <color indexed="60"/>
      <name val="宋体"/>
      <charset val="134"/>
    </font>
    <font>
      <sz val="12"/>
      <name val="돋움체"/>
      <charset val="134"/>
    </font>
    <font>
      <sz val="11"/>
      <name val="돋움"/>
      <charset val="134"/>
    </font>
    <font>
      <b/>
      <sz val="11"/>
      <name val="黑体"/>
      <charset val="134"/>
    </font>
  </fonts>
  <fills count="13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
      <patternFill patternType="solid">
        <fgColor theme="4" tint="0.799584948271126"/>
        <bgColor indexed="64"/>
      </patternFill>
    </fill>
    <fill>
      <patternFill patternType="solid">
        <fgColor theme="4" tint="0.79955442976165"/>
        <bgColor indexed="64"/>
      </patternFill>
    </fill>
    <fill>
      <patternFill patternType="solid">
        <fgColor theme="4" tint="0.799523911252174"/>
        <bgColor indexed="64"/>
      </patternFill>
    </fill>
    <fill>
      <patternFill patternType="solid">
        <fgColor theme="4" tint="0.799615466780602"/>
        <bgColor indexed="64"/>
      </patternFill>
    </fill>
    <fill>
      <patternFill patternType="solid">
        <fgColor theme="5" tint="0.79955442976165"/>
        <bgColor indexed="64"/>
      </patternFill>
    </fill>
    <fill>
      <patternFill patternType="solid">
        <fgColor theme="5" tint="0.799584948271126"/>
        <bgColor indexed="64"/>
      </patternFill>
    </fill>
    <fill>
      <patternFill patternType="solid">
        <fgColor theme="5" tint="0.799615466780602"/>
        <bgColor indexed="64"/>
      </patternFill>
    </fill>
    <fill>
      <patternFill patternType="solid">
        <fgColor theme="5" tint="0.799523911252174"/>
        <bgColor indexed="64"/>
      </patternFill>
    </fill>
    <fill>
      <patternFill patternType="solid">
        <fgColor indexed="26"/>
        <bgColor indexed="64"/>
      </patternFill>
    </fill>
    <fill>
      <patternFill patternType="solid">
        <fgColor theme="6" tint="0.79955442976165"/>
        <bgColor indexed="64"/>
      </patternFill>
    </fill>
    <fill>
      <patternFill patternType="solid">
        <fgColor theme="6" tint="0.799584948271126"/>
        <bgColor indexed="64"/>
      </patternFill>
    </fill>
    <fill>
      <patternFill patternType="solid">
        <fgColor theme="6" tint="0.799615466780602"/>
        <bgColor indexed="64"/>
      </patternFill>
    </fill>
    <fill>
      <patternFill patternType="solid">
        <fgColor theme="6" tint="0.799523911252174"/>
        <bgColor indexed="64"/>
      </patternFill>
    </fill>
    <fill>
      <patternFill patternType="solid">
        <fgColor theme="7" tint="0.799584948271126"/>
        <bgColor indexed="64"/>
      </patternFill>
    </fill>
    <fill>
      <patternFill patternType="solid">
        <fgColor theme="7" tint="0.79955442976165"/>
        <bgColor indexed="64"/>
      </patternFill>
    </fill>
    <fill>
      <patternFill patternType="solid">
        <fgColor theme="7" tint="0.799615466780602"/>
        <bgColor indexed="64"/>
      </patternFill>
    </fill>
    <fill>
      <patternFill patternType="solid">
        <fgColor theme="7" tint="0.799523911252174"/>
        <bgColor indexed="64"/>
      </patternFill>
    </fill>
    <fill>
      <patternFill patternType="solid">
        <fgColor theme="8" tint="0.799523911252174"/>
        <bgColor indexed="64"/>
      </patternFill>
    </fill>
    <fill>
      <patternFill patternType="solid">
        <fgColor theme="8" tint="0.799615466780602"/>
        <bgColor indexed="64"/>
      </patternFill>
    </fill>
    <fill>
      <patternFill patternType="solid">
        <fgColor theme="8" tint="0.799584948271126"/>
        <bgColor indexed="64"/>
      </patternFill>
    </fill>
    <fill>
      <patternFill patternType="solid">
        <fgColor theme="8" tint="0.79955442976165"/>
        <bgColor indexed="64"/>
      </patternFill>
    </fill>
    <fill>
      <patternFill patternType="solid">
        <fgColor indexed="41"/>
        <bgColor indexed="64"/>
      </patternFill>
    </fill>
    <fill>
      <patternFill patternType="solid">
        <fgColor theme="9" tint="0.799584948271126"/>
        <bgColor indexed="64"/>
      </patternFill>
    </fill>
    <fill>
      <patternFill patternType="solid">
        <fgColor theme="9" tint="0.799615466780602"/>
        <bgColor indexed="64"/>
      </patternFill>
    </fill>
    <fill>
      <patternFill patternType="solid">
        <fgColor theme="9" tint="0.79955442976165"/>
        <bgColor indexed="64"/>
      </patternFill>
    </fill>
    <fill>
      <patternFill patternType="solid">
        <fgColor theme="9" tint="0.799523911252174"/>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36"/>
        <bgColor indexed="64"/>
      </patternFill>
    </fill>
    <fill>
      <patternFill patternType="solid">
        <fgColor theme="4" tint="0.399578844569231"/>
        <bgColor indexed="64"/>
      </patternFill>
    </fill>
    <fill>
      <patternFill patternType="solid">
        <fgColor theme="4" tint="0.399548326059755"/>
        <bgColor indexed="64"/>
      </patternFill>
    </fill>
    <fill>
      <patternFill patternType="solid">
        <fgColor theme="4" tint="0.399517807550279"/>
        <bgColor indexed="64"/>
      </patternFill>
    </fill>
    <fill>
      <patternFill patternType="solid">
        <fgColor theme="4" tint="0.399609363078707"/>
        <bgColor indexed="64"/>
      </patternFill>
    </fill>
    <fill>
      <patternFill patternType="solid">
        <fgColor theme="5" tint="0.399578844569231"/>
        <bgColor indexed="64"/>
      </patternFill>
    </fill>
    <fill>
      <patternFill patternType="solid">
        <fgColor theme="5" tint="0.399548326059755"/>
        <bgColor indexed="64"/>
      </patternFill>
    </fill>
    <fill>
      <patternFill patternType="solid">
        <fgColor theme="5" tint="0.399517807550279"/>
        <bgColor indexed="64"/>
      </patternFill>
    </fill>
    <fill>
      <patternFill patternType="solid">
        <fgColor theme="5" tint="0.399609363078707"/>
        <bgColor indexed="64"/>
      </patternFill>
    </fill>
    <fill>
      <patternFill patternType="solid">
        <fgColor theme="6" tint="0.399578844569231"/>
        <bgColor indexed="64"/>
      </patternFill>
    </fill>
    <fill>
      <patternFill patternType="solid">
        <fgColor theme="6" tint="0.399548326059755"/>
        <bgColor indexed="64"/>
      </patternFill>
    </fill>
    <fill>
      <patternFill patternType="solid">
        <fgColor theme="6" tint="0.399517807550279"/>
        <bgColor indexed="64"/>
      </patternFill>
    </fill>
    <fill>
      <patternFill patternType="solid">
        <fgColor theme="6" tint="0.399609363078707"/>
        <bgColor indexed="64"/>
      </patternFill>
    </fill>
    <fill>
      <patternFill patternType="solid">
        <fgColor theme="7" tint="0.399578844569231"/>
        <bgColor indexed="64"/>
      </patternFill>
    </fill>
    <fill>
      <patternFill patternType="solid">
        <fgColor theme="7" tint="0.399548326059755"/>
        <bgColor indexed="64"/>
      </patternFill>
    </fill>
    <fill>
      <patternFill patternType="solid">
        <fgColor theme="7" tint="0.399609363078707"/>
        <bgColor indexed="64"/>
      </patternFill>
    </fill>
    <fill>
      <patternFill patternType="solid">
        <fgColor theme="7" tint="0.399517807550279"/>
        <bgColor indexed="64"/>
      </patternFill>
    </fill>
    <fill>
      <patternFill patternType="solid">
        <fgColor theme="8" tint="0.399578844569231"/>
        <bgColor indexed="64"/>
      </patternFill>
    </fill>
    <fill>
      <patternFill patternType="solid">
        <fgColor theme="8" tint="0.399609363078707"/>
        <bgColor indexed="64"/>
      </patternFill>
    </fill>
    <fill>
      <patternFill patternType="solid">
        <fgColor theme="8" tint="0.399517807550279"/>
        <bgColor indexed="64"/>
      </patternFill>
    </fill>
    <fill>
      <patternFill patternType="solid">
        <fgColor theme="8" tint="0.399548326059755"/>
        <bgColor indexed="64"/>
      </patternFill>
    </fill>
    <fill>
      <patternFill patternType="solid">
        <fgColor theme="9" tint="0.399578844569231"/>
        <bgColor indexed="64"/>
      </patternFill>
    </fill>
    <fill>
      <patternFill patternType="solid">
        <fgColor theme="9" tint="0.399609363078707"/>
        <bgColor indexed="64"/>
      </patternFill>
    </fill>
    <fill>
      <patternFill patternType="solid">
        <fgColor theme="9" tint="0.399517807550279"/>
        <bgColor indexed="64"/>
      </patternFill>
    </fill>
    <fill>
      <patternFill patternType="solid">
        <fgColor theme="9" tint="0.399548326059755"/>
        <bgColor indexed="64"/>
      </patternFill>
    </fill>
    <fill>
      <patternFill patternType="solid">
        <fgColor indexed="31"/>
        <bgColor indexed="31"/>
      </patternFill>
    </fill>
    <fill>
      <patternFill patternType="solid">
        <fgColor indexed="44"/>
        <bgColor indexed="44"/>
      </patternFill>
    </fill>
    <fill>
      <patternFill patternType="solid">
        <fgColor indexed="27"/>
        <bgColor indexed="27"/>
      </patternFill>
    </fill>
    <fill>
      <patternFill patternType="solid">
        <fgColor indexed="30"/>
        <bgColor indexed="30"/>
      </patternFill>
    </fill>
    <fill>
      <patternFill patternType="solid">
        <fgColor indexed="25"/>
        <bgColor indexed="25"/>
      </patternFill>
    </fill>
    <fill>
      <patternFill patternType="solid">
        <fgColor indexed="22"/>
        <bgColor indexed="22"/>
      </patternFill>
    </fill>
    <fill>
      <patternFill patternType="solid">
        <fgColor indexed="55"/>
        <bgColor indexed="64"/>
      </patternFill>
    </fill>
    <fill>
      <patternFill patternType="solid">
        <fgColor indexed="55"/>
        <bgColor indexed="55"/>
      </patternFill>
    </fill>
    <fill>
      <patternFill patternType="solid">
        <fgColor indexed="53"/>
        <bgColor indexed="64"/>
      </patternFill>
    </fill>
    <fill>
      <patternFill patternType="solid">
        <fgColor indexed="25"/>
        <bgColor indexed="64"/>
      </patternFill>
    </fill>
    <fill>
      <patternFill patternType="solid">
        <fgColor indexed="53"/>
        <bgColor indexed="53"/>
      </patternFill>
    </fill>
    <fill>
      <patternFill patternType="solid">
        <fgColor indexed="47"/>
        <bgColor indexed="47"/>
      </patternFill>
    </fill>
    <fill>
      <patternFill patternType="solid">
        <fgColor indexed="42"/>
        <bgColor indexed="42"/>
      </patternFill>
    </fill>
    <fill>
      <patternFill patternType="solid">
        <fgColor indexed="51"/>
        <bgColor indexed="51"/>
      </patternFill>
    </fill>
    <fill>
      <patternFill patternType="solid">
        <fgColor indexed="45"/>
        <bgColor indexed="45"/>
      </patternFill>
    </fill>
    <fill>
      <patternFill patternType="solid">
        <fgColor indexed="54"/>
        <bgColor indexed="54"/>
      </patternFill>
    </fill>
    <fill>
      <patternFill patternType="solid">
        <fgColor indexed="54"/>
        <bgColor indexed="64"/>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3"/>
        <bgColor indexed="43"/>
      </patternFill>
    </fill>
    <fill>
      <patternFill patternType="solid">
        <fgColor indexed="29"/>
        <bgColor indexed="29"/>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3"/>
      </patternFill>
    </fill>
    <fill>
      <patternFill patternType="lightUp">
        <fgColor indexed="9"/>
        <bgColor indexed="22"/>
      </patternFill>
    </fill>
    <fill>
      <patternFill patternType="solid">
        <fgColor indexed="19"/>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bottom style="thin">
        <color auto="1"/>
      </bottom>
      <diagonal/>
    </border>
    <border>
      <left/>
      <right/>
      <top style="medium">
        <color auto="1"/>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auto="1"/>
      </bottom>
      <diagonal/>
    </border>
    <border>
      <left/>
      <right style="thin">
        <color auto="1"/>
      </right>
      <top/>
      <bottom/>
      <diagonal/>
    </border>
    <border>
      <left style="thin">
        <color theme="1"/>
      </left>
      <right style="thin">
        <color theme="1"/>
      </right>
      <top style="thin">
        <color theme="1"/>
      </top>
      <bottom style="thin">
        <color theme="1"/>
      </bottom>
      <diagonal/>
    </border>
    <border>
      <left style="hair">
        <color auto="1"/>
      </left>
      <right style="hair">
        <color auto="1"/>
      </right>
      <top style="hair">
        <color auto="1"/>
      </top>
      <bottom style="hair">
        <color auto="1"/>
      </bottom>
      <diagonal/>
    </border>
    <border>
      <left style="thin">
        <color auto="1"/>
      </left>
      <right style="thin">
        <color auto="1"/>
      </right>
      <top/>
      <bottom/>
      <diagonal/>
    </border>
    <border>
      <left/>
      <right/>
      <top style="thin">
        <color auto="1"/>
      </top>
      <bottom style="double">
        <color auto="1"/>
      </bottom>
      <diagonal/>
    </border>
    <border>
      <left/>
      <right/>
      <top/>
      <bottom style="thick">
        <color indexed="49"/>
      </bottom>
      <diagonal/>
    </border>
    <border>
      <left/>
      <right/>
      <top/>
      <bottom style="thick">
        <color theme="4"/>
      </bottom>
      <diagonal/>
    </border>
    <border>
      <left/>
      <right/>
      <top/>
      <bottom style="thick">
        <color theme="4" tint="0.499984740745262"/>
      </bottom>
      <diagonal/>
    </border>
    <border>
      <left/>
      <right/>
      <top/>
      <bottom style="medium">
        <color indexed="49"/>
      </bottom>
      <diagonal/>
    </border>
    <border>
      <left/>
      <right/>
      <top/>
      <bottom style="medium">
        <color theme="4" tint="0.399578844569231"/>
      </bottom>
      <diagonal/>
    </border>
    <border>
      <left/>
      <right/>
      <top/>
      <bottom style="medium">
        <color theme="4" tint="0.399517807550279"/>
      </bottom>
      <diagonal/>
    </border>
    <border>
      <left/>
      <right/>
      <top/>
      <bottom style="medium">
        <color theme="4" tint="0.399609363078707"/>
      </bottom>
      <diagonal/>
    </border>
    <border>
      <left/>
      <right/>
      <top/>
      <bottom style="medium">
        <color theme="4" tint="0.399548326059755"/>
      </bottom>
      <diagonal/>
    </border>
    <border>
      <left/>
      <right style="thin">
        <color auto="1"/>
      </right>
      <top/>
      <bottom style="thin">
        <color auto="1"/>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s>
  <cellStyleXfs count="904">
    <xf numFmtId="0" fontId="0" fillId="0" borderId="0">
      <alignment vertical="center"/>
    </xf>
    <xf numFmtId="43" fontId="44" fillId="0" borderId="0" applyFont="0" applyFill="0" applyBorder="0" applyAlignment="0" applyProtection="0">
      <alignment vertical="center"/>
    </xf>
    <xf numFmtId="0" fontId="0" fillId="0" borderId="0">
      <alignment vertical="center"/>
    </xf>
    <xf numFmtId="9" fontId="44" fillId="0" borderId="0" applyFont="0" applyFill="0" applyBorder="0" applyAlignment="0" applyProtection="0">
      <alignment vertical="center"/>
    </xf>
    <xf numFmtId="41" fontId="44" fillId="0" borderId="0" applyFont="0" applyFill="0" applyBorder="0" applyAlignment="0" applyProtection="0">
      <alignment vertical="center"/>
    </xf>
    <xf numFmtId="42" fontId="44" fillId="0" borderId="0" applyFon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4" fillId="3" borderId="9" applyNumberFormat="0" applyFon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10" applyNumberFormat="0" applyFill="0" applyAlignment="0" applyProtection="0">
      <alignment vertical="center"/>
    </xf>
    <xf numFmtId="0" fontId="51" fillId="0" borderId="10" applyNumberFormat="0" applyFill="0" applyAlignment="0" applyProtection="0">
      <alignment vertical="center"/>
    </xf>
    <xf numFmtId="0" fontId="52" fillId="0" borderId="11" applyNumberFormat="0" applyFill="0" applyAlignment="0" applyProtection="0">
      <alignment vertical="center"/>
    </xf>
    <xf numFmtId="0" fontId="52" fillId="0" borderId="0" applyNumberFormat="0" applyFill="0" applyBorder="0" applyAlignment="0" applyProtection="0">
      <alignment vertical="center"/>
    </xf>
    <xf numFmtId="0" fontId="53" fillId="4" borderId="12" applyNumberFormat="0" applyAlignment="0" applyProtection="0">
      <alignment vertical="center"/>
    </xf>
    <xf numFmtId="0" fontId="54" fillId="5" borderId="13" applyNumberFormat="0" applyAlignment="0" applyProtection="0">
      <alignment vertical="center"/>
    </xf>
    <xf numFmtId="0" fontId="55" fillId="5" borderId="12" applyNumberFormat="0" applyAlignment="0" applyProtection="0">
      <alignment vertical="center"/>
    </xf>
    <xf numFmtId="0" fontId="56" fillId="6" borderId="14" applyNumberFormat="0" applyAlignment="0" applyProtection="0">
      <alignment vertical="center"/>
    </xf>
    <xf numFmtId="0" fontId="57" fillId="0" borderId="15" applyNumberFormat="0" applyFill="0" applyAlignment="0" applyProtection="0">
      <alignment vertical="center"/>
    </xf>
    <xf numFmtId="0" fontId="58" fillId="0" borderId="16" applyNumberFormat="0" applyFill="0" applyAlignment="0" applyProtection="0">
      <alignment vertical="center"/>
    </xf>
    <xf numFmtId="0" fontId="59" fillId="7" borderId="0" applyNumberFormat="0" applyBorder="0" applyAlignment="0" applyProtection="0">
      <alignment vertical="center"/>
    </xf>
    <xf numFmtId="0" fontId="60" fillId="8" borderId="0" applyNumberFormat="0" applyBorder="0" applyAlignment="0" applyProtection="0">
      <alignment vertical="center"/>
    </xf>
    <xf numFmtId="0" fontId="61" fillId="9" borderId="0" applyNumberFormat="0" applyBorder="0" applyAlignment="0" applyProtection="0">
      <alignment vertical="center"/>
    </xf>
    <xf numFmtId="0" fontId="62" fillId="10" borderId="0" applyNumberFormat="0" applyBorder="0" applyAlignment="0" applyProtection="0">
      <alignment vertical="center"/>
    </xf>
    <xf numFmtId="0" fontId="63" fillId="11" borderId="0" applyNumberFormat="0" applyBorder="0" applyAlignment="0" applyProtection="0">
      <alignment vertical="center"/>
    </xf>
    <xf numFmtId="0" fontId="63" fillId="12"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3" fillId="15" borderId="0" applyNumberFormat="0" applyBorder="0" applyAlignment="0" applyProtection="0">
      <alignment vertical="center"/>
    </xf>
    <xf numFmtId="0" fontId="63"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3" fillId="19" borderId="0" applyNumberFormat="0" applyBorder="0" applyAlignment="0" applyProtection="0">
      <alignment vertical="center"/>
    </xf>
    <xf numFmtId="0" fontId="63" fillId="20"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3" fillId="23" borderId="0" applyNumberFormat="0" applyBorder="0" applyAlignment="0" applyProtection="0">
      <alignment vertical="center"/>
    </xf>
    <xf numFmtId="0" fontId="63"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3" fillId="27" borderId="0" applyNumberFormat="0" applyBorder="0" applyAlignment="0" applyProtection="0">
      <alignment vertical="center"/>
    </xf>
    <xf numFmtId="0" fontId="63" fillId="28" borderId="0" applyNumberFormat="0" applyBorder="0" applyAlignment="0" applyProtection="0">
      <alignment vertical="center"/>
    </xf>
    <xf numFmtId="0" fontId="62" fillId="29" borderId="0" applyNumberFormat="0" applyBorder="0" applyAlignment="0" applyProtection="0">
      <alignment vertical="center"/>
    </xf>
    <xf numFmtId="0" fontId="62" fillId="30" borderId="0" applyNumberFormat="0" applyBorder="0" applyAlignment="0" applyProtection="0">
      <alignment vertical="center"/>
    </xf>
    <xf numFmtId="0" fontId="63" fillId="31" borderId="0" applyNumberFormat="0" applyBorder="0" applyAlignment="0" applyProtection="0">
      <alignment vertical="center"/>
    </xf>
    <xf numFmtId="0" fontId="63" fillId="32" borderId="0" applyNumberFormat="0" applyBorder="0" applyAlignment="0" applyProtection="0">
      <alignment vertical="center"/>
    </xf>
    <xf numFmtId="0" fontId="62" fillId="33" borderId="0" applyNumberFormat="0" applyBorder="0" applyAlignment="0" applyProtection="0">
      <alignment vertical="center"/>
    </xf>
    <xf numFmtId="0" fontId="64" fillId="0" borderId="0" applyProtection="0"/>
    <xf numFmtId="176" fontId="65" fillId="0" borderId="0" applyFont="0" applyFill="0" applyBorder="0" applyAlignment="0" applyProtection="0"/>
    <xf numFmtId="0" fontId="66" fillId="0" borderId="0" applyFont="0" applyFill="0" applyBorder="0" applyAlignment="0" applyProtection="0"/>
    <xf numFmtId="0" fontId="67" fillId="0" borderId="0" applyNumberFormat="0" applyFill="0" applyBorder="0" applyAlignment="0" applyProtection="0"/>
    <xf numFmtId="40" fontId="65" fillId="0" borderId="0" applyFont="0" applyFill="0" applyBorder="0" applyAlignment="0" applyProtection="0"/>
    <xf numFmtId="38" fontId="65" fillId="0" borderId="0" applyFont="0" applyFill="0" applyBorder="0" applyAlignment="0" applyProtection="0"/>
    <xf numFmtId="177" fontId="67" fillId="0" borderId="0" applyFont="0" applyFill="0" applyBorder="0" applyAlignment="0" applyProtection="0"/>
    <xf numFmtId="178" fontId="67" fillId="0" borderId="0" applyFont="0" applyFill="0" applyBorder="0" applyAlignment="0" applyProtection="0"/>
    <xf numFmtId="0" fontId="1" fillId="0" borderId="0">
      <protection locked="0"/>
    </xf>
    <xf numFmtId="0" fontId="67" fillId="0" borderId="0">
      <alignment vertical="center"/>
    </xf>
    <xf numFmtId="49" fontId="68" fillId="0" borderId="0" applyProtection="0">
      <alignment horizontal="left"/>
    </xf>
    <xf numFmtId="0" fontId="64" fillId="0" borderId="0">
      <alignment vertical="center"/>
    </xf>
    <xf numFmtId="0" fontId="67" fillId="0" borderId="0">
      <protection locked="0"/>
    </xf>
    <xf numFmtId="0" fontId="69" fillId="34" borderId="0" applyProtection="0"/>
    <xf numFmtId="0" fontId="16" fillId="0" borderId="0">
      <alignment vertical="center"/>
    </xf>
    <xf numFmtId="0" fontId="70" fillId="0" borderId="0"/>
    <xf numFmtId="0" fontId="67" fillId="0" borderId="0"/>
    <xf numFmtId="0" fontId="71" fillId="35" borderId="0" applyProtection="0"/>
    <xf numFmtId="0" fontId="72" fillId="0" borderId="0"/>
    <xf numFmtId="49" fontId="1" fillId="0" borderId="0" applyFont="0" applyFill="0" applyBorder="0" applyAlignment="0" applyProtection="0"/>
    <xf numFmtId="49" fontId="67" fillId="0" borderId="0" applyFont="0" applyFill="0" applyBorder="0" applyAlignment="0" applyProtection="0"/>
    <xf numFmtId="0" fontId="0" fillId="0" borderId="0"/>
    <xf numFmtId="0" fontId="73" fillId="0" borderId="0">
      <alignment vertical="top"/>
    </xf>
    <xf numFmtId="0" fontId="16" fillId="0" borderId="0" applyProtection="0">
      <alignment vertical="center"/>
    </xf>
    <xf numFmtId="0" fontId="64" fillId="0" borderId="0"/>
    <xf numFmtId="0" fontId="67" fillId="0" borderId="0" applyProtection="0">
      <alignment vertical="center"/>
    </xf>
    <xf numFmtId="0" fontId="69" fillId="36" borderId="0" applyProtection="0"/>
    <xf numFmtId="0" fontId="1" fillId="0" borderId="0" applyProtection="0">
      <alignment vertical="center"/>
    </xf>
    <xf numFmtId="179" fontId="68" fillId="0" borderId="0" applyFill="0" applyBorder="0" applyProtection="0">
      <alignment horizontal="right"/>
    </xf>
    <xf numFmtId="180" fontId="68" fillId="0" borderId="0" applyFill="0" applyBorder="0" applyProtection="0">
      <alignment horizontal="right"/>
    </xf>
    <xf numFmtId="181" fontId="74" fillId="0" borderId="0" applyFill="0" applyBorder="0" applyProtection="0">
      <alignment horizontal="center"/>
    </xf>
    <xf numFmtId="182" fontId="74" fillId="0" borderId="0" applyFill="0" applyBorder="0" applyProtection="0">
      <alignment horizontal="center"/>
    </xf>
    <xf numFmtId="183" fontId="75" fillId="0" borderId="0" applyFill="0" applyBorder="0" applyProtection="0">
      <alignment horizontal="right"/>
    </xf>
    <xf numFmtId="184" fontId="68" fillId="0" borderId="0" applyFill="0" applyBorder="0" applyProtection="0">
      <alignment horizontal="right"/>
    </xf>
    <xf numFmtId="185" fontId="68" fillId="0" borderId="0" applyFill="0" applyBorder="0" applyProtection="0">
      <alignment horizontal="right"/>
    </xf>
    <xf numFmtId="186" fontId="68" fillId="0" borderId="0" applyFill="0" applyBorder="0" applyProtection="0">
      <alignment horizontal="right"/>
    </xf>
    <xf numFmtId="187" fontId="68" fillId="0" borderId="0" applyFill="0" applyBorder="0" applyProtection="0">
      <alignment horizontal="right"/>
    </xf>
    <xf numFmtId="188" fontId="1" fillId="0" borderId="0" applyFont="0" applyFill="0" applyBorder="0" applyAlignment="0" applyProtection="0"/>
    <xf numFmtId="0" fontId="72" fillId="0" borderId="0">
      <alignment vertical="center"/>
    </xf>
    <xf numFmtId="189" fontId="76" fillId="0" borderId="0" applyFont="0" applyFill="0" applyBorder="0" applyAlignment="0" applyProtection="0"/>
    <xf numFmtId="10" fontId="76" fillId="0" borderId="0" applyFont="0" applyFill="0" applyBorder="0" applyAlignment="0" applyProtection="0"/>
    <xf numFmtId="0" fontId="1" fillId="0" borderId="0" applyNumberFormat="0" applyFont="0" applyFill="0" applyBorder="0" applyAlignment="0">
      <alignment horizontal="center" vertical="center"/>
    </xf>
    <xf numFmtId="0" fontId="77" fillId="34" borderId="0" applyProtection="0"/>
    <xf numFmtId="0" fontId="77" fillId="34" borderId="0"/>
    <xf numFmtId="0" fontId="77" fillId="37" borderId="0"/>
    <xf numFmtId="0" fontId="77" fillId="37" borderId="0" applyProtection="0"/>
    <xf numFmtId="0" fontId="77" fillId="37" borderId="0" applyNumberFormat="0" applyBorder="0" applyAlignment="0" applyProtection="0">
      <alignment vertical="center"/>
    </xf>
    <xf numFmtId="0" fontId="78" fillId="34" borderId="0" applyProtection="0"/>
    <xf numFmtId="0" fontId="77" fillId="36" borderId="0" applyProtection="0"/>
    <xf numFmtId="0" fontId="77" fillId="36" borderId="0"/>
    <xf numFmtId="0" fontId="77" fillId="0" borderId="0" applyProtection="0">
      <alignment vertical="center"/>
    </xf>
    <xf numFmtId="0" fontId="77" fillId="38" borderId="0" applyProtection="0"/>
    <xf numFmtId="0" fontId="77" fillId="38" borderId="0"/>
    <xf numFmtId="0" fontId="79" fillId="39" borderId="0" applyNumberFormat="0" applyBorder="0" applyAlignment="0" applyProtection="0">
      <alignment vertical="center"/>
    </xf>
    <xf numFmtId="0" fontId="79" fillId="40" borderId="0" applyNumberFormat="0" applyBorder="0" applyAlignment="0" applyProtection="0">
      <alignment vertical="center"/>
    </xf>
    <xf numFmtId="0" fontId="79" fillId="34" borderId="0" applyNumberFormat="0" applyBorder="0" applyAlignment="0" applyProtection="0">
      <alignment vertical="center"/>
    </xf>
    <xf numFmtId="0" fontId="79" fillId="37" borderId="0" applyNumberFormat="0" applyBorder="0" applyAlignment="0" applyProtection="0">
      <alignment vertical="center"/>
    </xf>
    <xf numFmtId="0" fontId="79" fillId="36" borderId="0" applyNumberFormat="0" applyBorder="0" applyAlignment="0" applyProtection="0">
      <alignment vertical="center"/>
    </xf>
    <xf numFmtId="0" fontId="79" fillId="38" borderId="0" applyNumberFormat="0" applyBorder="0" applyAlignment="0" applyProtection="0">
      <alignment vertical="center"/>
    </xf>
    <xf numFmtId="0" fontId="80" fillId="41" borderId="0" applyNumberFormat="0" applyBorder="0" applyAlignment="0" applyProtection="0">
      <alignment vertical="center"/>
    </xf>
    <xf numFmtId="0" fontId="1" fillId="41" borderId="0" applyNumberFormat="0" applyBorder="0" applyAlignment="0" applyProtection="0">
      <alignment vertical="center"/>
    </xf>
    <xf numFmtId="0" fontId="80" fillId="39" borderId="0" applyNumberFormat="0" applyBorder="0" applyAlignment="0" applyProtection="0">
      <alignment vertical="center"/>
    </xf>
    <xf numFmtId="0" fontId="44" fillId="42" borderId="0" applyNumberFormat="0" applyBorder="0" applyAlignment="0" applyProtection="0">
      <alignment vertical="center"/>
    </xf>
    <xf numFmtId="0" fontId="44" fillId="43" borderId="0" applyNumberFormat="0" applyBorder="0" applyAlignment="0" applyProtection="0">
      <alignment vertical="center"/>
    </xf>
    <xf numFmtId="0" fontId="44" fillId="44" borderId="0" applyNumberFormat="0" applyBorder="0" applyAlignment="0" applyProtection="0">
      <alignment vertical="center"/>
    </xf>
    <xf numFmtId="0" fontId="81" fillId="45" borderId="0" applyNumberFormat="0" applyBorder="0" applyAlignment="0" applyProtection="0">
      <alignment vertical="center"/>
    </xf>
    <xf numFmtId="0" fontId="77" fillId="39" borderId="0" applyNumberFormat="0" applyBorder="0" applyAlignment="0" applyProtection="0">
      <alignment vertical="center"/>
    </xf>
    <xf numFmtId="0" fontId="44" fillId="45" borderId="0" applyNumberFormat="0" applyBorder="0" applyAlignment="0" applyProtection="0">
      <alignment vertical="center"/>
    </xf>
    <xf numFmtId="0" fontId="82" fillId="40" borderId="0" applyProtection="0"/>
    <xf numFmtId="0" fontId="1" fillId="39" borderId="0" applyNumberFormat="0" applyBorder="0" applyAlignment="0" applyProtection="0">
      <alignment vertical="center"/>
    </xf>
    <xf numFmtId="0" fontId="1" fillId="38" borderId="0" applyNumberFormat="0" applyBorder="0" applyAlignment="0" applyProtection="0">
      <alignment vertical="center"/>
    </xf>
    <xf numFmtId="0" fontId="80" fillId="40" borderId="0" applyNumberFormat="0" applyBorder="0" applyAlignment="0" applyProtection="0">
      <alignment vertical="center"/>
    </xf>
    <xf numFmtId="0" fontId="44" fillId="46" borderId="0" applyNumberFormat="0" applyBorder="0" applyAlignment="0" applyProtection="0">
      <alignment vertical="center"/>
    </xf>
    <xf numFmtId="0" fontId="44" fillId="47" borderId="0" applyNumberFormat="0" applyBorder="0" applyAlignment="0" applyProtection="0">
      <alignment vertical="center"/>
    </xf>
    <xf numFmtId="0" fontId="81" fillId="48" borderId="0" applyNumberFormat="0" applyBorder="0" applyAlignment="0" applyProtection="0">
      <alignment vertical="center"/>
    </xf>
    <xf numFmtId="0" fontId="77" fillId="40" borderId="0" applyNumberFormat="0" applyBorder="0" applyAlignment="0" applyProtection="0">
      <alignment vertical="center"/>
    </xf>
    <xf numFmtId="0" fontId="44" fillId="49" borderId="0" applyNumberFormat="0" applyBorder="0" applyAlignment="0" applyProtection="0">
      <alignment vertical="center"/>
    </xf>
    <xf numFmtId="0" fontId="44" fillId="48" borderId="0" applyNumberFormat="0" applyBorder="0" applyAlignment="0" applyProtection="0">
      <alignment vertical="center"/>
    </xf>
    <xf numFmtId="0" fontId="1" fillId="40" borderId="0" applyNumberFormat="0" applyBorder="0" applyAlignment="0" applyProtection="0">
      <alignment vertical="center"/>
    </xf>
    <xf numFmtId="0" fontId="83" fillId="36" borderId="0" applyProtection="0"/>
    <xf numFmtId="0" fontId="1" fillId="50" borderId="0" applyNumberFormat="0" applyBorder="0" applyAlignment="0" applyProtection="0">
      <alignment vertical="center"/>
    </xf>
    <xf numFmtId="0" fontId="77" fillId="50" borderId="0" applyNumberFormat="0" applyBorder="0" applyAlignment="0" applyProtection="0">
      <alignment vertical="center"/>
    </xf>
    <xf numFmtId="0" fontId="80" fillId="50" borderId="0" applyNumberFormat="0" applyBorder="0" applyAlignment="0" applyProtection="0">
      <alignment vertical="center"/>
    </xf>
    <xf numFmtId="0" fontId="80" fillId="34" borderId="0" applyNumberFormat="0" applyBorder="0" applyAlignment="0" applyProtection="0">
      <alignment vertical="center"/>
    </xf>
    <xf numFmtId="0" fontId="44" fillId="51" borderId="0" applyNumberFormat="0" applyBorder="0" applyAlignment="0" applyProtection="0">
      <alignment vertical="center"/>
    </xf>
    <xf numFmtId="0" fontId="44" fillId="52" borderId="0" applyNumberFormat="0" applyBorder="0" applyAlignment="0" applyProtection="0">
      <alignment vertical="center"/>
    </xf>
    <xf numFmtId="0" fontId="81" fillId="53" borderId="0" applyNumberFormat="0" applyBorder="0" applyAlignment="0" applyProtection="0">
      <alignment vertical="center"/>
    </xf>
    <xf numFmtId="0" fontId="77" fillId="34" borderId="0" applyNumberFormat="0" applyBorder="0" applyAlignment="0" applyProtection="0">
      <alignment vertical="center"/>
    </xf>
    <xf numFmtId="0" fontId="44" fillId="54" borderId="0" applyNumberFormat="0" applyBorder="0" applyAlignment="0" applyProtection="0">
      <alignment vertical="center"/>
    </xf>
    <xf numFmtId="0" fontId="44" fillId="53" borderId="0" applyNumberFormat="0" applyBorder="0" applyAlignment="0" applyProtection="0">
      <alignment vertical="center"/>
    </xf>
    <xf numFmtId="0" fontId="79" fillId="39" borderId="0" applyNumberFormat="0" applyBorder="0" applyAlignment="0" applyProtection="0"/>
    <xf numFmtId="0" fontId="77" fillId="41" borderId="0" applyNumberFormat="0" applyBorder="0" applyAlignment="0" applyProtection="0">
      <alignment vertical="center"/>
    </xf>
    <xf numFmtId="0" fontId="44" fillId="55" borderId="0" applyNumberFormat="0" applyBorder="0" applyAlignment="0" applyProtection="0">
      <alignment vertical="center"/>
    </xf>
    <xf numFmtId="0" fontId="44" fillId="56" borderId="0" applyNumberFormat="0" applyBorder="0" applyAlignment="0" applyProtection="0">
      <alignment vertical="center"/>
    </xf>
    <xf numFmtId="0" fontId="81" fillId="57" borderId="0" applyNumberFormat="0" applyBorder="0" applyAlignment="0" applyProtection="0">
      <alignment vertical="center"/>
    </xf>
    <xf numFmtId="0" fontId="44" fillId="58" borderId="0" applyNumberFormat="0" applyBorder="0" applyAlignment="0" applyProtection="0">
      <alignment vertical="center"/>
    </xf>
    <xf numFmtId="0" fontId="44" fillId="57" borderId="0" applyNumberFormat="0" applyBorder="0" applyAlignment="0" applyProtection="0">
      <alignment vertical="center"/>
    </xf>
    <xf numFmtId="0" fontId="80" fillId="37" borderId="0" applyNumberFormat="0" applyBorder="0" applyAlignment="0" applyProtection="0">
      <alignment vertical="center"/>
    </xf>
    <xf numFmtId="0" fontId="79" fillId="41" borderId="0" applyNumberFormat="0" applyBorder="0" applyAlignment="0" applyProtection="0"/>
    <xf numFmtId="0" fontId="77" fillId="36" borderId="0" applyNumberFormat="0" applyBorder="0" applyAlignment="0" applyProtection="0">
      <alignment vertical="center"/>
    </xf>
    <xf numFmtId="0" fontId="80" fillId="36" borderId="0" applyNumberFormat="0" applyBorder="0" applyAlignment="0" applyProtection="0">
      <alignment vertical="center"/>
    </xf>
    <xf numFmtId="0" fontId="44" fillId="59" borderId="0" applyNumberFormat="0" applyBorder="0" applyAlignment="0" applyProtection="0">
      <alignment vertical="center"/>
    </xf>
    <xf numFmtId="0" fontId="81" fillId="60" borderId="0" applyNumberFormat="0" applyBorder="0" applyAlignment="0" applyProtection="0">
      <alignment vertical="center"/>
    </xf>
    <xf numFmtId="0" fontId="44" fillId="61" borderId="0" applyNumberFormat="0" applyBorder="0" applyAlignment="0" applyProtection="0">
      <alignment vertical="center"/>
    </xf>
    <xf numFmtId="0" fontId="44" fillId="60" borderId="0" applyNumberFormat="0" applyBorder="0" applyAlignment="0" applyProtection="0">
      <alignment vertical="center"/>
    </xf>
    <xf numFmtId="0" fontId="44" fillId="62" borderId="0" applyNumberFormat="0" applyBorder="0" applyAlignment="0" applyProtection="0">
      <alignment vertical="center"/>
    </xf>
    <xf numFmtId="0" fontId="1" fillId="36" borderId="0" applyNumberFormat="0" applyBorder="0" applyAlignment="0" applyProtection="0">
      <alignment vertical="center"/>
    </xf>
    <xf numFmtId="0" fontId="79" fillId="63" borderId="0" applyNumberFormat="0" applyBorder="0" applyAlignment="0" applyProtection="0"/>
    <xf numFmtId="0" fontId="77" fillId="38" borderId="0" applyNumberFormat="0" applyBorder="0" applyAlignment="0" applyProtection="0">
      <alignment vertical="center"/>
    </xf>
    <xf numFmtId="0" fontId="44" fillId="64" borderId="0" applyNumberFormat="0" applyBorder="0" applyAlignment="0" applyProtection="0">
      <alignment vertical="center"/>
    </xf>
    <xf numFmtId="0" fontId="81" fillId="65" borderId="0" applyNumberFormat="0" applyBorder="0" applyAlignment="0" applyProtection="0">
      <alignment vertical="center"/>
    </xf>
    <xf numFmtId="0" fontId="44" fillId="66" borderId="0" applyNumberFormat="0" applyBorder="0" applyAlignment="0" applyProtection="0">
      <alignment vertical="center"/>
    </xf>
    <xf numFmtId="0" fontId="44" fillId="67" borderId="0" applyNumberFormat="0" applyBorder="0" applyAlignment="0" applyProtection="0">
      <alignment vertical="center"/>
    </xf>
    <xf numFmtId="0" fontId="44" fillId="65" borderId="0" applyNumberFormat="0" applyBorder="0" applyAlignment="0" applyProtection="0">
      <alignment vertical="center"/>
    </xf>
    <xf numFmtId="0" fontId="0" fillId="0" borderId="0" applyProtection="0">
      <alignment vertical="center"/>
    </xf>
    <xf numFmtId="0" fontId="67" fillId="0" borderId="0" applyBorder="0">
      <alignment vertical="center"/>
    </xf>
    <xf numFmtId="0" fontId="84" fillId="68" borderId="0" applyProtection="0"/>
    <xf numFmtId="0" fontId="83" fillId="34" borderId="0" applyProtection="0"/>
    <xf numFmtId="0" fontId="77" fillId="69" borderId="0" applyProtection="0"/>
    <xf numFmtId="0" fontId="77" fillId="70" borderId="0" applyProtection="0"/>
    <xf numFmtId="0" fontId="77" fillId="70" borderId="0"/>
    <xf numFmtId="0" fontId="77" fillId="71" borderId="0"/>
    <xf numFmtId="0" fontId="77" fillId="71" borderId="0" applyProtection="0"/>
    <xf numFmtId="0" fontId="77" fillId="68" borderId="0" applyProtection="0"/>
    <xf numFmtId="0" fontId="77" fillId="68" borderId="0"/>
    <xf numFmtId="0" fontId="79" fillId="69" borderId="0" applyNumberFormat="0" applyBorder="0" applyAlignment="0" applyProtection="0">
      <alignment vertical="center"/>
    </xf>
    <xf numFmtId="0" fontId="79" fillId="70" borderId="0" applyNumberFormat="0" applyBorder="0" applyAlignment="0" applyProtection="0">
      <alignment vertical="center"/>
    </xf>
    <xf numFmtId="0" fontId="79" fillId="68" borderId="0" applyNumberFormat="0" applyBorder="0" applyAlignment="0" applyProtection="0">
      <alignment vertical="center"/>
    </xf>
    <xf numFmtId="0" fontId="44" fillId="12" borderId="0" applyNumberFormat="0" applyBorder="0" applyAlignment="0" applyProtection="0">
      <alignment vertical="center"/>
    </xf>
    <xf numFmtId="0" fontId="81" fillId="12" borderId="0" applyNumberFormat="0" applyBorder="0" applyAlignment="0" applyProtection="0">
      <alignment vertical="center"/>
    </xf>
    <xf numFmtId="0" fontId="77" fillId="71" borderId="0" applyNumberFormat="0" applyBorder="0" applyAlignment="0" applyProtection="0">
      <alignment vertical="center"/>
    </xf>
    <xf numFmtId="0" fontId="80" fillId="71" borderId="0" applyNumberFormat="0" applyBorder="0" applyAlignment="0" applyProtection="0">
      <alignment vertical="center"/>
    </xf>
    <xf numFmtId="0" fontId="77" fillId="69" borderId="0" applyNumberFormat="0" applyBorder="0" applyAlignment="0" applyProtection="0">
      <alignment vertical="center"/>
    </xf>
    <xf numFmtId="0" fontId="80" fillId="69" borderId="0" applyNumberFormat="0" applyBorder="0" applyAlignment="0" applyProtection="0">
      <alignment vertical="center"/>
    </xf>
    <xf numFmtId="0" fontId="81" fillId="16" borderId="0" applyNumberFormat="0" applyBorder="0" applyAlignment="0" applyProtection="0">
      <alignment vertical="center"/>
    </xf>
    <xf numFmtId="0" fontId="44" fillId="16" borderId="0" applyNumberFormat="0" applyBorder="0" applyAlignment="0" applyProtection="0">
      <alignment vertical="center"/>
    </xf>
    <xf numFmtId="0" fontId="1" fillId="69" borderId="0" applyNumberFormat="0" applyBorder="0" applyAlignment="0" applyProtection="0">
      <alignment vertical="center"/>
    </xf>
    <xf numFmtId="0" fontId="77" fillId="72" borderId="0" applyNumberFormat="0" applyBorder="0" applyAlignment="0" applyProtection="0">
      <alignment vertical="center"/>
    </xf>
    <xf numFmtId="0" fontId="80" fillId="72" borderId="0" applyNumberFormat="0" applyBorder="0" applyAlignment="0" applyProtection="0">
      <alignment vertical="center"/>
    </xf>
    <xf numFmtId="0" fontId="1" fillId="72" borderId="0" applyNumberFormat="0" applyBorder="0" applyAlignment="0" applyProtection="0">
      <alignment vertical="center"/>
    </xf>
    <xf numFmtId="0" fontId="80" fillId="70" borderId="0" applyNumberFormat="0" applyBorder="0" applyAlignment="0" applyProtection="0">
      <alignment vertical="center"/>
    </xf>
    <xf numFmtId="0" fontId="81" fillId="20" borderId="0" applyNumberFormat="0" applyBorder="0" applyAlignment="0" applyProtection="0">
      <alignment vertical="center"/>
    </xf>
    <xf numFmtId="0" fontId="44" fillId="20" borderId="0" applyNumberFormat="0" applyBorder="0" applyAlignment="0" applyProtection="0">
      <alignment vertical="center"/>
    </xf>
    <xf numFmtId="0" fontId="77" fillId="70" borderId="0" applyNumberFormat="0" applyBorder="0" applyAlignment="0" applyProtection="0">
      <alignment vertical="center"/>
    </xf>
    <xf numFmtId="0" fontId="1" fillId="70" borderId="0" applyNumberFormat="0" applyBorder="0" applyAlignment="0" applyProtection="0">
      <alignment vertical="center"/>
    </xf>
    <xf numFmtId="0" fontId="1" fillId="73" borderId="0" applyNumberFormat="0" applyBorder="0" applyAlignment="0" applyProtection="0">
      <alignment vertical="center"/>
    </xf>
    <xf numFmtId="0" fontId="77" fillId="73" borderId="0" applyNumberFormat="0" applyBorder="0" applyAlignment="0" applyProtection="0">
      <alignment vertical="center"/>
    </xf>
    <xf numFmtId="0" fontId="80" fillId="73" borderId="0" applyNumberFormat="0" applyBorder="0" applyAlignment="0" applyProtection="0">
      <alignment vertical="center"/>
    </xf>
    <xf numFmtId="0" fontId="81" fillId="24" borderId="0" applyNumberFormat="0" applyBorder="0" applyAlignment="0" applyProtection="0">
      <alignment vertical="center"/>
    </xf>
    <xf numFmtId="0" fontId="44" fillId="24" borderId="0" applyNumberFormat="0" applyBorder="0" applyAlignment="0" applyProtection="0">
      <alignment vertical="center"/>
    </xf>
    <xf numFmtId="0" fontId="1" fillId="71" borderId="0" applyNumberFormat="0" applyBorder="0" applyAlignment="0" applyProtection="0">
      <alignment vertical="center"/>
    </xf>
    <xf numFmtId="0" fontId="81" fillId="28" borderId="0" applyNumberFormat="0" applyBorder="0" applyAlignment="0" applyProtection="0">
      <alignment vertical="center"/>
    </xf>
    <xf numFmtId="0" fontId="44" fillId="28" borderId="0" applyNumberFormat="0" applyBorder="0" applyAlignment="0" applyProtection="0">
      <alignment vertical="center"/>
    </xf>
    <xf numFmtId="0" fontId="79" fillId="71" borderId="0" applyNumberFormat="0" applyBorder="0" applyAlignment="0" applyProtection="0"/>
    <xf numFmtId="0" fontId="77" fillId="68" borderId="0" applyNumberFormat="0" applyBorder="0" applyAlignment="0" applyProtection="0">
      <alignment vertical="center"/>
    </xf>
    <xf numFmtId="0" fontId="1" fillId="68" borderId="0" applyNumberFormat="0" applyBorder="0" applyAlignment="0" applyProtection="0">
      <alignment vertical="center"/>
    </xf>
    <xf numFmtId="0" fontId="80" fillId="38" borderId="0" applyNumberFormat="0" applyBorder="0" applyAlignment="0" applyProtection="0">
      <alignment vertical="center"/>
    </xf>
    <xf numFmtId="0" fontId="80" fillId="68" borderId="0" applyNumberFormat="0" applyBorder="0" applyAlignment="0" applyProtection="0">
      <alignment vertical="center"/>
    </xf>
    <xf numFmtId="0" fontId="81" fillId="32" borderId="0" applyNumberFormat="0" applyBorder="0" applyAlignment="0" applyProtection="0">
      <alignment vertical="center"/>
    </xf>
    <xf numFmtId="0" fontId="44" fillId="32" borderId="0" applyNumberFormat="0" applyBorder="0" applyAlignment="0" applyProtection="0">
      <alignment vertical="center"/>
    </xf>
    <xf numFmtId="0" fontId="79" fillId="38" borderId="0" applyNumberFormat="0" applyBorder="0" applyAlignment="0" applyProtection="0"/>
    <xf numFmtId="0" fontId="71" fillId="74" borderId="0" applyProtection="0"/>
    <xf numFmtId="0" fontId="71" fillId="74" borderId="0"/>
    <xf numFmtId="0" fontId="71" fillId="69" borderId="0"/>
    <xf numFmtId="0" fontId="71" fillId="70" borderId="0"/>
    <xf numFmtId="0" fontId="71" fillId="75" borderId="0"/>
    <xf numFmtId="0" fontId="71" fillId="75" borderId="0" applyProtection="0"/>
    <xf numFmtId="0" fontId="71" fillId="35" borderId="0"/>
    <xf numFmtId="0" fontId="71" fillId="76" borderId="0"/>
    <xf numFmtId="0" fontId="84" fillId="74" borderId="0" applyNumberFormat="0" applyBorder="0" applyAlignment="0" applyProtection="0">
      <alignment vertical="center"/>
    </xf>
    <xf numFmtId="0" fontId="84" fillId="69" borderId="0" applyNumberFormat="0" applyBorder="0" applyAlignment="0" applyProtection="0">
      <alignment vertical="center"/>
    </xf>
    <xf numFmtId="0" fontId="84" fillId="70" borderId="0" applyNumberFormat="0" applyBorder="0" applyAlignment="0" applyProtection="0">
      <alignment vertical="center"/>
    </xf>
    <xf numFmtId="0" fontId="84" fillId="77" borderId="0" applyNumberFormat="0" applyBorder="0" applyAlignment="0" applyProtection="0">
      <alignment vertical="center"/>
    </xf>
    <xf numFmtId="0" fontId="84" fillId="35" borderId="0" applyNumberFormat="0" applyBorder="0" applyAlignment="0" applyProtection="0">
      <alignment vertical="center"/>
    </xf>
    <xf numFmtId="0" fontId="84" fillId="76" borderId="0" applyNumberFormat="0" applyBorder="0" applyAlignment="0" applyProtection="0">
      <alignment vertical="center"/>
    </xf>
    <xf numFmtId="0" fontId="1" fillId="74" borderId="0" applyNumberFormat="0" applyBorder="0" applyAlignment="0" applyProtection="0">
      <alignment vertical="center"/>
    </xf>
    <xf numFmtId="0" fontId="85" fillId="78" borderId="0" applyNumberFormat="0" applyBorder="0" applyAlignment="0" applyProtection="0">
      <alignment vertical="center"/>
    </xf>
    <xf numFmtId="0" fontId="85" fillId="79" borderId="0" applyNumberFormat="0" applyBorder="0" applyAlignment="0" applyProtection="0">
      <alignment vertical="center"/>
    </xf>
    <xf numFmtId="0" fontId="85" fillId="80" borderId="0" applyNumberFormat="0" applyBorder="0" applyAlignment="0" applyProtection="0">
      <alignment vertical="center"/>
    </xf>
    <xf numFmtId="0" fontId="85" fillId="81" borderId="0" applyNumberFormat="0" applyBorder="0" applyAlignment="0" applyProtection="0">
      <alignment vertical="center"/>
    </xf>
    <xf numFmtId="0" fontId="81" fillId="81" borderId="0" applyNumberFormat="0" applyBorder="0" applyAlignment="0" applyProtection="0">
      <alignment vertical="center"/>
    </xf>
    <xf numFmtId="0" fontId="71" fillId="74" borderId="0" applyNumberFormat="0" applyBorder="0" applyAlignment="0" applyProtection="0">
      <alignment vertical="center"/>
    </xf>
    <xf numFmtId="0" fontId="86" fillId="74" borderId="0" applyNumberFormat="0" applyBorder="0" applyAlignment="0" applyProtection="0">
      <alignment vertical="center"/>
    </xf>
    <xf numFmtId="0" fontId="87" fillId="69" borderId="0" applyNumberFormat="0" applyBorder="0" applyAlignment="0" applyProtection="0">
      <alignment vertical="center"/>
    </xf>
    <xf numFmtId="0" fontId="85" fillId="82" borderId="0" applyNumberFormat="0" applyBorder="0" applyAlignment="0" applyProtection="0">
      <alignment vertical="center"/>
    </xf>
    <xf numFmtId="0" fontId="85" fillId="83" borderId="0" applyNumberFormat="0" applyBorder="0" applyAlignment="0" applyProtection="0">
      <alignment vertical="center"/>
    </xf>
    <xf numFmtId="0" fontId="85" fillId="84" borderId="0" applyNumberFormat="0" applyBorder="0" applyAlignment="0" applyProtection="0">
      <alignment vertical="center"/>
    </xf>
    <xf numFmtId="0" fontId="81" fillId="85" borderId="0" applyNumberFormat="0" applyBorder="0" applyAlignment="0" applyProtection="0">
      <alignment vertical="center"/>
    </xf>
    <xf numFmtId="0" fontId="71" fillId="69" borderId="0" applyNumberFormat="0" applyBorder="0" applyAlignment="0" applyProtection="0">
      <alignment vertical="center"/>
    </xf>
    <xf numFmtId="0" fontId="85" fillId="85" borderId="0" applyNumberFormat="0" applyBorder="0" applyAlignment="0" applyProtection="0">
      <alignment vertical="center"/>
    </xf>
    <xf numFmtId="0" fontId="86" fillId="69" borderId="0" applyNumberFormat="0" applyBorder="0" applyAlignment="0" applyProtection="0">
      <alignment vertical="center"/>
    </xf>
    <xf numFmtId="0" fontId="71" fillId="69" borderId="0" applyProtection="0"/>
    <xf numFmtId="0" fontId="71" fillId="70" borderId="0" applyNumberFormat="0" applyBorder="0" applyAlignment="0" applyProtection="0">
      <alignment vertical="center"/>
    </xf>
    <xf numFmtId="0" fontId="87" fillId="72" borderId="0" applyNumberFormat="0" applyBorder="0" applyAlignment="0" applyProtection="0">
      <alignment vertical="center"/>
    </xf>
    <xf numFmtId="0" fontId="85" fillId="86" borderId="0" applyNumberFormat="0" applyBorder="0" applyAlignment="0" applyProtection="0">
      <alignment vertical="center"/>
    </xf>
    <xf numFmtId="0" fontId="85" fillId="87" borderId="0" applyNumberFormat="0" applyBorder="0" applyAlignment="0" applyProtection="0">
      <alignment vertical="center"/>
    </xf>
    <xf numFmtId="0" fontId="85" fillId="88" borderId="0" applyNumberFormat="0" applyBorder="0" applyAlignment="0" applyProtection="0">
      <alignment vertical="center"/>
    </xf>
    <xf numFmtId="0" fontId="81" fillId="89" borderId="0" applyNumberFormat="0" applyBorder="0" applyAlignment="0" applyProtection="0">
      <alignment vertical="center"/>
    </xf>
    <xf numFmtId="0" fontId="85" fillId="89" borderId="0" applyNumberFormat="0" applyBorder="0" applyAlignment="0" applyProtection="0">
      <alignment vertical="center"/>
    </xf>
    <xf numFmtId="0" fontId="86" fillId="70" borderId="0" applyNumberFormat="0" applyBorder="0" applyAlignment="0" applyProtection="0">
      <alignment vertical="center"/>
    </xf>
    <xf numFmtId="0" fontId="1" fillId="77" borderId="0" applyNumberFormat="0" applyBorder="0" applyAlignment="0" applyProtection="0">
      <alignment vertical="center"/>
    </xf>
    <xf numFmtId="0" fontId="87" fillId="73" borderId="0" applyNumberFormat="0" applyBorder="0" applyAlignment="0" applyProtection="0">
      <alignment vertical="center"/>
    </xf>
    <xf numFmtId="0" fontId="85" fillId="90" borderId="0" applyNumberFormat="0" applyBorder="0" applyAlignment="0" applyProtection="0">
      <alignment vertical="center"/>
    </xf>
    <xf numFmtId="0" fontId="85" fillId="91" borderId="0" applyNumberFormat="0" applyBorder="0" applyAlignment="0" applyProtection="0">
      <alignment vertical="center"/>
    </xf>
    <xf numFmtId="0" fontId="81" fillId="92" borderId="0" applyNumberFormat="0" applyBorder="0" applyAlignment="0" applyProtection="0">
      <alignment vertical="center"/>
    </xf>
    <xf numFmtId="0" fontId="85" fillId="93" borderId="0" applyNumberFormat="0" applyBorder="0" applyAlignment="0" applyProtection="0">
      <alignment vertical="center"/>
    </xf>
    <xf numFmtId="0" fontId="85" fillId="92" borderId="0" applyNumberFormat="0" applyBorder="0" applyAlignment="0" applyProtection="0">
      <alignment vertical="center"/>
    </xf>
    <xf numFmtId="0" fontId="86" fillId="77" borderId="0" applyNumberFormat="0" applyBorder="0" applyAlignment="0" applyProtection="0">
      <alignment vertical="center"/>
    </xf>
    <xf numFmtId="0" fontId="71" fillId="77" borderId="0" applyNumberFormat="0" applyBorder="0" applyAlignment="0" applyProtection="0">
      <alignment vertical="center"/>
    </xf>
    <xf numFmtId="0" fontId="1" fillId="35" borderId="0" applyNumberFormat="0" applyBorder="0" applyAlignment="0" applyProtection="0">
      <alignment vertical="center"/>
    </xf>
    <xf numFmtId="0" fontId="85" fillId="94" borderId="0" applyNumberFormat="0" applyBorder="0" applyAlignment="0" applyProtection="0">
      <alignment vertical="center"/>
    </xf>
    <xf numFmtId="0" fontId="81" fillId="95" borderId="0" applyNumberFormat="0" applyBorder="0" applyAlignment="0" applyProtection="0">
      <alignment vertical="center"/>
    </xf>
    <xf numFmtId="0" fontId="85" fillId="95" borderId="0" applyNumberFormat="0" applyBorder="0" applyAlignment="0" applyProtection="0">
      <alignment vertical="center"/>
    </xf>
    <xf numFmtId="0" fontId="85" fillId="96" borderId="0" applyNumberFormat="0" applyBorder="0" applyAlignment="0" applyProtection="0">
      <alignment vertical="center"/>
    </xf>
    <xf numFmtId="0" fontId="85" fillId="97" borderId="0" applyNumberFormat="0" applyBorder="0" applyAlignment="0" applyProtection="0">
      <alignment vertical="center"/>
    </xf>
    <xf numFmtId="0" fontId="86" fillId="35" borderId="0" applyNumberFormat="0" applyBorder="0" applyAlignment="0" applyProtection="0">
      <alignment vertical="center"/>
    </xf>
    <xf numFmtId="0" fontId="71" fillId="76" borderId="0" applyNumberFormat="0" applyBorder="0" applyAlignment="0" applyProtection="0">
      <alignment vertical="center"/>
    </xf>
    <xf numFmtId="0" fontId="1" fillId="76" borderId="0" applyNumberFormat="0" applyBorder="0" applyAlignment="0" applyProtection="0">
      <alignment vertical="center"/>
    </xf>
    <xf numFmtId="0" fontId="87" fillId="38" borderId="0" applyNumberFormat="0" applyBorder="0" applyAlignment="0" applyProtection="0">
      <alignment vertical="center"/>
    </xf>
    <xf numFmtId="0" fontId="85" fillId="98" borderId="0" applyNumberFormat="0" applyBorder="0" applyAlignment="0" applyProtection="0">
      <alignment vertical="center"/>
    </xf>
    <xf numFmtId="0" fontId="81" fillId="99" borderId="0" applyNumberFormat="0" applyBorder="0" applyAlignment="0" applyProtection="0">
      <alignment vertical="center"/>
    </xf>
    <xf numFmtId="0" fontId="85" fillId="100" borderId="0" applyNumberFormat="0" applyBorder="0" applyAlignment="0" applyProtection="0">
      <alignment vertical="center"/>
    </xf>
    <xf numFmtId="0" fontId="85" fillId="99" borderId="0" applyNumberFormat="0" applyBorder="0" applyAlignment="0" applyProtection="0">
      <alignment vertical="center"/>
    </xf>
    <xf numFmtId="0" fontId="85" fillId="101" borderId="0" applyNumberFormat="0" applyBorder="0" applyAlignment="0" applyProtection="0">
      <alignment vertical="center"/>
    </xf>
    <xf numFmtId="0" fontId="86" fillId="76" borderId="0" applyNumberFormat="0" applyBorder="0" applyAlignment="0" applyProtection="0">
      <alignment vertical="center"/>
    </xf>
    <xf numFmtId="0" fontId="84" fillId="69" borderId="0" applyNumberFormat="0" applyBorder="0" applyAlignment="0" applyProtection="0"/>
    <xf numFmtId="0" fontId="84" fillId="35" borderId="0" applyNumberFormat="0" applyBorder="0" applyAlignment="0" applyProtection="0"/>
    <xf numFmtId="0" fontId="84" fillId="38" borderId="0" applyNumberFormat="0" applyBorder="0" applyAlignment="0" applyProtection="0"/>
    <xf numFmtId="0" fontId="64" fillId="0" borderId="0">
      <protection locked="0"/>
    </xf>
    <xf numFmtId="0" fontId="79" fillId="102" borderId="0" applyNumberFormat="0" applyBorder="0" applyAlignment="0" applyProtection="0"/>
    <xf numFmtId="0" fontId="79" fillId="103" borderId="0" applyNumberFormat="0" applyBorder="0" applyAlignment="0" applyProtection="0"/>
    <xf numFmtId="0" fontId="79" fillId="71" borderId="0"/>
    <xf numFmtId="0" fontId="79" fillId="71" borderId="0" applyProtection="0"/>
    <xf numFmtId="0" fontId="79" fillId="71" borderId="0" applyNumberFormat="0" applyBorder="0" applyAlignment="0" applyProtection="0">
      <alignment vertical="center"/>
    </xf>
    <xf numFmtId="0" fontId="79" fillId="103" borderId="0" applyNumberFormat="0" applyBorder="0" applyAlignment="0" applyProtection="0">
      <alignment vertical="center"/>
    </xf>
    <xf numFmtId="0" fontId="84" fillId="103" borderId="0" applyNumberFormat="0" applyBorder="0" applyAlignment="0" applyProtection="0"/>
    <xf numFmtId="0" fontId="84" fillId="36" borderId="0"/>
    <xf numFmtId="0" fontId="84" fillId="36" borderId="0" applyProtection="0"/>
    <xf numFmtId="0" fontId="84" fillId="104" borderId="0" applyNumberFormat="0" applyBorder="0" applyAlignment="0" applyProtection="0">
      <alignment vertical="center"/>
    </xf>
    <xf numFmtId="0" fontId="84" fillId="105" borderId="0" applyNumberFormat="0" applyBorder="0" applyAlignment="0" applyProtection="0"/>
    <xf numFmtId="0" fontId="84" fillId="74" borderId="0"/>
    <xf numFmtId="0" fontId="84" fillId="74" borderId="0" applyNumberFormat="0" applyBorder="0" applyAlignment="0" applyProtection="0"/>
    <xf numFmtId="0" fontId="84" fillId="105" borderId="0" applyNumberFormat="0" applyBorder="0" applyAlignment="0" applyProtection="0">
      <alignment vertical="center"/>
    </xf>
    <xf numFmtId="0" fontId="84" fillId="74" borderId="0" applyProtection="0"/>
    <xf numFmtId="0" fontId="84" fillId="106" borderId="0" applyNumberFormat="0" applyBorder="0" applyAlignment="0" applyProtection="0"/>
    <xf numFmtId="0" fontId="79" fillId="50" borderId="0" applyNumberFormat="0" applyBorder="0" applyAlignment="0" applyProtection="0"/>
    <xf numFmtId="0" fontId="79" fillId="107" borderId="0" applyNumberFormat="0" applyBorder="0" applyAlignment="0" applyProtection="0"/>
    <xf numFmtId="0" fontId="84" fillId="108" borderId="0" applyNumberFormat="0" applyBorder="0" applyAlignment="0" applyProtection="0">
      <alignment vertical="center"/>
    </xf>
    <xf numFmtId="0" fontId="84" fillId="109" borderId="0" applyNumberFormat="0" applyBorder="0" applyAlignment="0" applyProtection="0">
      <alignment vertical="center"/>
    </xf>
    <xf numFmtId="0" fontId="84" fillId="108" borderId="0"/>
    <xf numFmtId="0" fontId="84" fillId="108" borderId="0" applyProtection="0"/>
    <xf numFmtId="0" fontId="84" fillId="108" borderId="0" applyNumberFormat="0" applyBorder="0" applyAlignment="0" applyProtection="0"/>
    <xf numFmtId="0" fontId="84" fillId="110" borderId="0" applyNumberFormat="0" applyBorder="0" applyAlignment="0" applyProtection="0"/>
    <xf numFmtId="0" fontId="84" fillId="111" borderId="0" applyNumberFormat="0" applyBorder="0" applyAlignment="0" applyProtection="0"/>
    <xf numFmtId="0" fontId="84" fillId="110" borderId="0" applyNumberFormat="0" applyBorder="0" applyAlignment="0" applyProtection="0">
      <alignment vertical="center"/>
    </xf>
    <xf numFmtId="0" fontId="84" fillId="112" borderId="0" applyNumberFormat="0" applyBorder="0" applyAlignment="0" applyProtection="0">
      <alignment vertical="center"/>
    </xf>
    <xf numFmtId="0" fontId="84" fillId="110" borderId="0" applyProtection="0"/>
    <xf numFmtId="0" fontId="84" fillId="110" borderId="0"/>
    <xf numFmtId="0" fontId="84" fillId="112" borderId="0" applyNumberFormat="0" applyBorder="0" applyAlignment="0" applyProtection="0"/>
    <xf numFmtId="0" fontId="84" fillId="109" borderId="0" applyNumberFormat="0" applyBorder="0" applyAlignment="0" applyProtection="0"/>
    <xf numFmtId="0" fontId="79" fillId="113" borderId="0" applyNumberFormat="0" applyBorder="0" applyAlignment="0" applyProtection="0"/>
    <xf numFmtId="0" fontId="79" fillId="38" borderId="0" applyProtection="0"/>
    <xf numFmtId="0" fontId="79" fillId="38" borderId="0"/>
    <xf numFmtId="0" fontId="79" fillId="114" borderId="0" applyNumberFormat="0" applyBorder="0" applyAlignment="0" applyProtection="0"/>
    <xf numFmtId="0" fontId="83" fillId="110" borderId="0" applyProtection="0"/>
    <xf numFmtId="0" fontId="88" fillId="108" borderId="17" applyProtection="0"/>
    <xf numFmtId="0" fontId="79" fillId="34" borderId="0" applyNumberFormat="0" applyBorder="0" applyAlignment="0" applyProtection="0"/>
    <xf numFmtId="0" fontId="84" fillId="73" borderId="0" applyNumberFormat="0" applyBorder="0" applyAlignment="0" applyProtection="0">
      <alignment vertical="center"/>
    </xf>
    <xf numFmtId="0" fontId="84" fillId="107" borderId="0" applyNumberFormat="0" applyBorder="0" applyAlignment="0" applyProtection="0">
      <alignment vertical="center"/>
    </xf>
    <xf numFmtId="0" fontId="84" fillId="73" borderId="0"/>
    <xf numFmtId="0" fontId="84" fillId="73" borderId="0" applyProtection="0"/>
    <xf numFmtId="0" fontId="84" fillId="107" borderId="0" applyNumberFormat="0" applyBorder="0" applyAlignment="0" applyProtection="0"/>
    <xf numFmtId="0" fontId="84" fillId="115" borderId="0" applyNumberFormat="0" applyBorder="0" applyAlignment="0" applyProtection="0"/>
    <xf numFmtId="0" fontId="89" fillId="40" borderId="0" applyProtection="0"/>
    <xf numFmtId="0" fontId="84" fillId="115" borderId="0" applyNumberFormat="0" applyBorder="0" applyAlignment="0" applyProtection="0">
      <alignment vertical="center"/>
    </xf>
    <xf numFmtId="0" fontId="84" fillId="68" borderId="0" applyNumberFormat="0" applyBorder="0" applyAlignment="0" applyProtection="0"/>
    <xf numFmtId="0" fontId="84" fillId="68" borderId="0" applyNumberFormat="0" applyBorder="0" applyAlignment="0" applyProtection="0">
      <alignment vertical="center"/>
    </xf>
    <xf numFmtId="0" fontId="84" fillId="68" borderId="0"/>
    <xf numFmtId="0" fontId="79" fillId="113" borderId="0" applyNumberFormat="0" applyBorder="0" applyAlignment="0" applyProtection="0">
      <alignment vertical="center"/>
    </xf>
    <xf numFmtId="0" fontId="79" fillId="73" borderId="0" applyProtection="0"/>
    <xf numFmtId="0" fontId="79" fillId="107" borderId="0" applyNumberFormat="0" applyBorder="0" applyAlignment="0" applyProtection="0">
      <alignment vertical="center"/>
    </xf>
    <xf numFmtId="0" fontId="79" fillId="73" borderId="0"/>
    <xf numFmtId="0" fontId="79" fillId="73" borderId="0" applyNumberFormat="0" applyBorder="0" applyAlignment="0" applyProtection="0">
      <alignment vertical="center"/>
    </xf>
    <xf numFmtId="0" fontId="79" fillId="73" borderId="0" applyNumberFormat="0" applyBorder="0" applyAlignment="0" applyProtection="0"/>
    <xf numFmtId="0" fontId="84" fillId="40" borderId="0" applyProtection="0"/>
    <xf numFmtId="0" fontId="84" fillId="116" borderId="0" applyNumberFormat="0" applyBorder="0" applyAlignment="0" applyProtection="0"/>
    <xf numFmtId="0" fontId="84" fillId="116" borderId="0" applyNumberFormat="0" applyBorder="0" applyAlignment="0" applyProtection="0">
      <alignment vertical="center"/>
    </xf>
    <xf numFmtId="0" fontId="84" fillId="40" borderId="0"/>
    <xf numFmtId="0" fontId="84" fillId="40" borderId="0" applyNumberFormat="0" applyBorder="0" applyAlignment="0" applyProtection="0">
      <alignment vertical="center"/>
    </xf>
    <xf numFmtId="0" fontId="84" fillId="73" borderId="0" applyNumberFormat="0" applyBorder="0" applyAlignment="0" applyProtection="0"/>
    <xf numFmtId="0" fontId="84" fillId="40" borderId="0" applyNumberFormat="0" applyBorder="0" applyAlignment="0" applyProtection="0"/>
    <xf numFmtId="0" fontId="84" fillId="117" borderId="0" applyNumberFormat="0" applyBorder="0" applyAlignment="0" applyProtection="0"/>
    <xf numFmtId="0" fontId="84" fillId="118" borderId="0"/>
    <xf numFmtId="0" fontId="84" fillId="118" borderId="0" applyNumberFormat="0" applyBorder="0" applyAlignment="0" applyProtection="0">
      <alignment vertical="center"/>
    </xf>
    <xf numFmtId="0" fontId="84" fillId="117" borderId="0" applyNumberFormat="0" applyBorder="0" applyAlignment="0" applyProtection="0">
      <alignment vertical="center"/>
    </xf>
    <xf numFmtId="0" fontId="84" fillId="118" borderId="0" applyProtection="0"/>
    <xf numFmtId="0" fontId="84" fillId="118" borderId="0" applyNumberFormat="0" applyBorder="0" applyAlignment="0" applyProtection="0"/>
    <xf numFmtId="0" fontId="84" fillId="119" borderId="0" applyNumberFormat="0" applyBorder="0" applyAlignment="0" applyProtection="0"/>
    <xf numFmtId="0" fontId="79" fillId="36" borderId="0" applyNumberFormat="0" applyBorder="0" applyAlignment="0" applyProtection="0"/>
    <xf numFmtId="0" fontId="79" fillId="36" borderId="0"/>
    <xf numFmtId="0" fontId="79" fillId="36" borderId="0" applyProtection="0"/>
    <xf numFmtId="0" fontId="79" fillId="104" borderId="0" applyNumberFormat="0" applyBorder="0" applyAlignment="0" applyProtection="0">
      <alignment vertical="center"/>
    </xf>
    <xf numFmtId="0" fontId="79" fillId="104" borderId="0" applyNumberFormat="0" applyBorder="0" applyAlignment="0" applyProtection="0"/>
    <xf numFmtId="0" fontId="84" fillId="104" borderId="0" applyNumberFormat="0" applyBorder="0" applyAlignment="0" applyProtection="0"/>
    <xf numFmtId="0" fontId="84" fillId="36" borderId="0" applyNumberFormat="0" applyBorder="0" applyAlignment="0" applyProtection="0">
      <alignment vertical="center"/>
    </xf>
    <xf numFmtId="0" fontId="84" fillId="71" borderId="0" applyNumberFormat="0" applyBorder="0" applyAlignment="0" applyProtection="0"/>
    <xf numFmtId="0" fontId="84" fillId="36" borderId="0" applyNumberFormat="0" applyBorder="0" applyAlignment="0" applyProtection="0"/>
    <xf numFmtId="0" fontId="84" fillId="35" borderId="0" applyProtection="0"/>
    <xf numFmtId="0" fontId="84" fillId="35" borderId="0"/>
    <xf numFmtId="0" fontId="84" fillId="119" borderId="0" applyNumberFormat="0" applyBorder="0" applyAlignment="0" applyProtection="0">
      <alignment vertical="center"/>
    </xf>
    <xf numFmtId="0" fontId="84" fillId="120" borderId="0" applyNumberFormat="0" applyBorder="0" applyAlignment="0" applyProtection="0"/>
    <xf numFmtId="0" fontId="71" fillId="70" borderId="0" applyProtection="0"/>
    <xf numFmtId="0" fontId="79" fillId="50" borderId="0" applyProtection="0"/>
    <xf numFmtId="0" fontId="79" fillId="121" borderId="0" applyNumberFormat="0" applyBorder="0" applyAlignment="0" applyProtection="0"/>
    <xf numFmtId="0" fontId="79" fillId="50" borderId="0" applyNumberFormat="0" applyBorder="0" applyAlignment="0" applyProtection="0">
      <alignment vertical="center"/>
    </xf>
    <xf numFmtId="0" fontId="79" fillId="50" borderId="0"/>
    <xf numFmtId="0" fontId="79" fillId="121" borderId="0" applyNumberFormat="0" applyBorder="0" applyAlignment="0" applyProtection="0">
      <alignment vertical="center"/>
    </xf>
    <xf numFmtId="0" fontId="1" fillId="50" borderId="18" applyProtection="0"/>
    <xf numFmtId="0" fontId="84" fillId="113" borderId="0" applyNumberFormat="0" applyBorder="0" applyAlignment="0" applyProtection="0"/>
    <xf numFmtId="0" fontId="84" fillId="122" borderId="0" applyNumberFormat="0" applyBorder="0" applyAlignment="0" applyProtection="0"/>
    <xf numFmtId="0" fontId="84" fillId="72" borderId="0" applyNumberFormat="0" applyBorder="0" applyAlignment="0" applyProtection="0">
      <alignment vertical="center"/>
    </xf>
    <xf numFmtId="0" fontId="84" fillId="122" borderId="0" applyNumberFormat="0" applyBorder="0" applyAlignment="0" applyProtection="0">
      <alignment vertical="center"/>
    </xf>
    <xf numFmtId="0" fontId="84" fillId="72" borderId="0"/>
    <xf numFmtId="0" fontId="84" fillId="72" borderId="0" applyNumberFormat="0" applyBorder="0" applyAlignment="0" applyProtection="0"/>
    <xf numFmtId="0" fontId="84" fillId="72" borderId="0" applyProtection="0"/>
    <xf numFmtId="0" fontId="84" fillId="123" borderId="0" applyNumberFormat="0" applyBorder="0" applyAlignment="0" applyProtection="0"/>
    <xf numFmtId="0" fontId="84" fillId="76" borderId="0" applyNumberFormat="0" applyBorder="0" applyAlignment="0" applyProtection="0"/>
    <xf numFmtId="0" fontId="84" fillId="69" borderId="0"/>
    <xf numFmtId="0" fontId="84" fillId="123" borderId="0" applyNumberFormat="0" applyBorder="0" applyAlignment="0" applyProtection="0">
      <alignment vertical="center"/>
    </xf>
    <xf numFmtId="0" fontId="84" fillId="69" borderId="0" applyProtection="0"/>
    <xf numFmtId="0" fontId="90" fillId="0" borderId="0">
      <alignment horizontal="center" wrapText="1"/>
      <protection locked="0"/>
    </xf>
    <xf numFmtId="3" fontId="91" fillId="0" borderId="0"/>
    <xf numFmtId="190" fontId="92" fillId="0" borderId="19" applyAlignment="0" applyProtection="0"/>
    <xf numFmtId="191" fontId="73" fillId="0" borderId="0"/>
    <xf numFmtId="191" fontId="73" fillId="0" borderId="0" applyProtection="0"/>
    <xf numFmtId="191" fontId="73" fillId="0" borderId="0" applyBorder="0" applyAlignment="0">
      <alignment vertical="center"/>
    </xf>
    <xf numFmtId="191" fontId="73" fillId="0" borderId="0" applyFill="0" applyBorder="0" applyAlignment="0"/>
    <xf numFmtId="0" fontId="1" fillId="0" borderId="0" applyFill="0" applyBorder="0" applyAlignment="0"/>
    <xf numFmtId="192" fontId="67" fillId="0" borderId="0" applyFill="0" applyBorder="0" applyAlignment="0"/>
    <xf numFmtId="193" fontId="67" fillId="0" borderId="0" applyFill="0" applyBorder="0" applyAlignment="0"/>
    <xf numFmtId="194" fontId="67" fillId="0" borderId="0" applyFill="0" applyBorder="0" applyAlignment="0"/>
    <xf numFmtId="0" fontId="93" fillId="73" borderId="20" applyNumberFormat="0" applyAlignment="0" applyProtection="0">
      <alignment vertical="center"/>
    </xf>
    <xf numFmtId="0" fontId="94" fillId="0" borderId="0"/>
    <xf numFmtId="0" fontId="88" fillId="108" borderId="17"/>
    <xf numFmtId="0" fontId="95" fillId="0" borderId="21" applyNumberFormat="0" applyFill="0" applyProtection="0">
      <alignment horizontal="center"/>
    </xf>
    <xf numFmtId="0" fontId="96" fillId="0" borderId="0" applyNumberFormat="0" applyFill="0" applyBorder="0" applyAlignment="0" applyProtection="0"/>
    <xf numFmtId="0" fontId="97" fillId="0" borderId="2">
      <alignment horizontal="center"/>
    </xf>
    <xf numFmtId="195" fontId="67" fillId="0" borderId="0"/>
    <xf numFmtId="41" fontId="67" fillId="0" borderId="0" applyFont="0" applyFill="0" applyBorder="0" applyAlignment="0" applyProtection="0"/>
    <xf numFmtId="41" fontId="67" fillId="0" borderId="0" applyFont="0" applyBorder="0" applyAlignment="0" applyProtection="0">
      <alignment vertical="center"/>
    </xf>
    <xf numFmtId="38" fontId="1" fillId="0" borderId="0" applyFill="0" applyBorder="0" applyAlignment="0" applyProtection="0"/>
    <xf numFmtId="196" fontId="67" fillId="0" borderId="0" applyFont="0" applyFill="0" applyBorder="0" applyAlignment="0" applyProtection="0"/>
    <xf numFmtId="197" fontId="68" fillId="0" borderId="0"/>
    <xf numFmtId="197" fontId="68" fillId="0" borderId="0">
      <alignment vertical="center"/>
    </xf>
    <xf numFmtId="197" fontId="68" fillId="0" borderId="0" applyProtection="0"/>
    <xf numFmtId="37" fontId="76" fillId="0" borderId="0" applyFont="0" applyFill="0" applyBorder="0" applyAlignment="0" applyProtection="0"/>
    <xf numFmtId="198" fontId="76" fillId="0" borderId="0" applyFont="0" applyFill="0" applyBorder="0" applyAlignment="0" applyProtection="0"/>
    <xf numFmtId="39" fontId="76" fillId="0" borderId="0" applyFont="0" applyFill="0" applyBorder="0" applyAlignment="0" applyProtection="0"/>
    <xf numFmtId="37" fontId="98" fillId="0" borderId="0" applyFont="0" applyFill="0" applyBorder="0" applyAlignment="0" applyProtection="0"/>
    <xf numFmtId="39" fontId="98" fillId="0" borderId="0" applyFont="0" applyFill="0" applyBorder="0" applyAlignment="0" applyProtection="0"/>
    <xf numFmtId="0" fontId="67" fillId="0" borderId="0" applyFont="0" applyFill="0" applyBorder="0" applyAlignment="0" applyProtection="0"/>
    <xf numFmtId="199" fontId="67" fillId="0" borderId="0"/>
    <xf numFmtId="0" fontId="99" fillId="0" borderId="0" applyNumberFormat="0" applyAlignment="0">
      <alignment horizontal="left"/>
    </xf>
    <xf numFmtId="0" fontId="100" fillId="0" borderId="0" applyNumberFormat="0" applyAlignment="0"/>
    <xf numFmtId="200" fontId="67" fillId="0" borderId="0" applyFont="0" applyFill="0" applyBorder="0" applyAlignment="0" applyProtection="0"/>
    <xf numFmtId="200" fontId="1" fillId="0" borderId="0" applyFont="0" applyFill="0" applyBorder="0" applyAlignment="0" applyProtection="0">
      <alignment vertical="center"/>
    </xf>
    <xf numFmtId="200" fontId="67" fillId="0" borderId="0" applyFont="0" applyBorder="0" applyAlignment="0" applyProtection="0">
      <alignment vertical="center"/>
    </xf>
    <xf numFmtId="201" fontId="1" fillId="0" borderId="0" applyFill="0" applyBorder="0" applyAlignment="0" applyProtection="0"/>
    <xf numFmtId="200" fontId="1" fillId="0" borderId="0"/>
    <xf numFmtId="200" fontId="1" fillId="0" borderId="0" applyProtection="0"/>
    <xf numFmtId="202" fontId="101" fillId="0" borderId="0" applyFont="0" applyFill="0" applyBorder="0" applyAlignment="0" applyProtection="0"/>
    <xf numFmtId="203" fontId="67" fillId="0" borderId="0" applyFont="0" applyFill="0" applyBorder="0" applyAlignment="0" applyProtection="0"/>
    <xf numFmtId="24" fontId="98" fillId="0" borderId="0" applyFont="0" applyFill="0" applyBorder="0" applyAlignment="0" applyProtection="0"/>
    <xf numFmtId="25" fontId="98" fillId="0" borderId="0" applyFont="0" applyFill="0" applyBorder="0" applyAlignment="0" applyProtection="0"/>
    <xf numFmtId="190" fontId="76" fillId="0" borderId="0" applyFont="0" applyFill="0" applyBorder="0" applyAlignment="0" applyProtection="0"/>
    <xf numFmtId="204" fontId="76" fillId="0" borderId="0" applyFont="0" applyFill="0" applyBorder="0" applyAlignment="0" applyProtection="0"/>
    <xf numFmtId="205" fontId="98" fillId="0" borderId="0" applyFont="0" applyFill="0" applyBorder="0" applyAlignment="0" applyProtection="0"/>
    <xf numFmtId="206" fontId="68" fillId="0" borderId="0"/>
    <xf numFmtId="206" fontId="68" fillId="0" borderId="0">
      <alignment vertical="center"/>
    </xf>
    <xf numFmtId="206" fontId="68" fillId="0" borderId="0" applyProtection="0"/>
    <xf numFmtId="0" fontId="102" fillId="0" borderId="0" applyProtection="0"/>
    <xf numFmtId="0" fontId="102" fillId="0" borderId="0">
      <alignment vertical="center"/>
    </xf>
    <xf numFmtId="0" fontId="102" fillId="0" borderId="0" applyProtection="0">
      <alignment vertical="center"/>
    </xf>
    <xf numFmtId="14" fontId="73" fillId="0" borderId="0" applyFill="0" applyBorder="0" applyAlignment="0"/>
    <xf numFmtId="15" fontId="103" fillId="0" borderId="0"/>
    <xf numFmtId="43" fontId="67" fillId="0" borderId="0" applyFont="0" applyFill="0" applyBorder="0" applyAlignment="0" applyProtection="0"/>
    <xf numFmtId="207" fontId="68" fillId="0" borderId="0" applyProtection="0">
      <alignment vertical="center"/>
    </xf>
    <xf numFmtId="207" fontId="68" fillId="0" borderId="0">
      <alignment vertical="center"/>
    </xf>
    <xf numFmtId="207" fontId="68" fillId="0" borderId="0" applyProtection="0"/>
    <xf numFmtId="207" fontId="68" fillId="0" borderId="0"/>
    <xf numFmtId="203" fontId="67" fillId="0" borderId="0" applyFill="0" applyBorder="0" applyAlignment="0"/>
    <xf numFmtId="0" fontId="104" fillId="0" borderId="0" applyNumberFormat="0" applyAlignment="0">
      <alignment horizontal="left"/>
    </xf>
    <xf numFmtId="0" fontId="26" fillId="0" borderId="0">
      <alignment horizontal="left"/>
    </xf>
    <xf numFmtId="0" fontId="105" fillId="124" borderId="1"/>
    <xf numFmtId="208" fontId="68" fillId="0" borderId="0" applyFont="0" applyFill="0" applyBorder="0" applyAlignment="0" applyProtection="0"/>
    <xf numFmtId="0" fontId="106" fillId="0" borderId="0"/>
    <xf numFmtId="0" fontId="106" fillId="0" borderId="0" applyProtection="0"/>
    <xf numFmtId="0" fontId="16" fillId="0" borderId="0" applyNumberFormat="0" applyFill="0" applyBorder="0" applyAlignment="0" applyProtection="0"/>
    <xf numFmtId="209" fontId="67" fillId="0" borderId="0">
      <protection locked="0"/>
    </xf>
    <xf numFmtId="2" fontId="102" fillId="0" borderId="0" applyProtection="0"/>
    <xf numFmtId="2" fontId="102" fillId="0" borderId="0">
      <alignment vertical="center"/>
    </xf>
    <xf numFmtId="2" fontId="102" fillId="0" borderId="0" applyProtection="0">
      <alignment vertical="center"/>
    </xf>
    <xf numFmtId="2" fontId="1" fillId="0" borderId="0" applyProtection="0"/>
    <xf numFmtId="0" fontId="107" fillId="0" borderId="0" applyNumberFormat="0" applyFill="0" applyBorder="0" applyAlignment="0" applyProtection="0">
      <alignment vertical="top"/>
      <protection locked="0"/>
    </xf>
    <xf numFmtId="0" fontId="83" fillId="34" borderId="0"/>
    <xf numFmtId="38" fontId="105" fillId="73" borderId="0" applyNumberFormat="0" applyBorder="0" applyAlignment="0" applyProtection="0"/>
    <xf numFmtId="38" fontId="105" fillId="73" borderId="0" applyNumberFormat="0" applyBorder="0" applyAlignment="0" applyProtection="0">
      <alignment vertical="center"/>
    </xf>
    <xf numFmtId="0" fontId="105" fillId="73" borderId="0" applyNumberFormat="0" applyBorder="0" applyAlignment="0" applyProtection="0"/>
    <xf numFmtId="0" fontId="108" fillId="0" borderId="0">
      <alignment horizontal="left"/>
    </xf>
    <xf numFmtId="0" fontId="80" fillId="0" borderId="22" applyNumberFormat="0" applyAlignment="0" applyProtection="0">
      <alignment horizontal="left" vertical="center"/>
    </xf>
    <xf numFmtId="0" fontId="1" fillId="0" borderId="22" applyNumberFormat="0" applyAlignment="0" applyProtection="0">
      <alignment horizontal="left" vertical="center"/>
    </xf>
    <xf numFmtId="0" fontId="80" fillId="0" borderId="8">
      <alignment horizontal="left" vertical="center"/>
    </xf>
    <xf numFmtId="0" fontId="96" fillId="0" borderId="0" applyNumberFormat="0" applyFill="0"/>
    <xf numFmtId="0" fontId="109" fillId="0" borderId="23"/>
    <xf numFmtId="0" fontId="109" fillId="0" borderId="23" applyProtection="0"/>
    <xf numFmtId="0" fontId="110" fillId="0" borderId="24" applyProtection="0"/>
    <xf numFmtId="0" fontId="110" fillId="0" borderId="24"/>
    <xf numFmtId="0" fontId="111" fillId="0" borderId="25" applyNumberFormat="0" applyFill="0" applyAlignment="0" applyProtection="0">
      <alignment vertical="center"/>
    </xf>
    <xf numFmtId="0" fontId="111" fillId="0" borderId="25"/>
    <xf numFmtId="0" fontId="111" fillId="0" borderId="25" applyProtection="0"/>
    <xf numFmtId="0" fontId="111" fillId="0" borderId="0"/>
    <xf numFmtId="0" fontId="111" fillId="0" borderId="0" applyProtection="0"/>
    <xf numFmtId="0" fontId="112" fillId="0" borderId="0" applyProtection="0"/>
    <xf numFmtId="0" fontId="112" fillId="0" borderId="0">
      <alignment vertical="center"/>
    </xf>
    <xf numFmtId="0" fontId="112" fillId="0" borderId="0" applyProtection="0">
      <alignment vertical="center"/>
    </xf>
    <xf numFmtId="0" fontId="80" fillId="0" borderId="0" applyProtection="0"/>
    <xf numFmtId="0" fontId="80" fillId="0" borderId="0">
      <alignment vertical="center"/>
    </xf>
    <xf numFmtId="0" fontId="80" fillId="0" borderId="0" applyProtection="0">
      <alignment vertical="center"/>
    </xf>
    <xf numFmtId="0" fontId="113" fillId="0" borderId="0" applyNumberFormat="0" applyFill="0" applyBorder="0" applyAlignment="0" applyProtection="0">
      <alignment vertical="top"/>
      <protection locked="0"/>
    </xf>
    <xf numFmtId="10" fontId="105" fillId="41" borderId="1" applyNumberFormat="0" applyBorder="0" applyAlignment="0" applyProtection="0"/>
    <xf numFmtId="10" fontId="105" fillId="41" borderId="1" applyNumberFormat="0" applyBorder="0" applyAlignment="0" applyProtection="0">
      <alignment vertical="center"/>
    </xf>
    <xf numFmtId="0" fontId="105" fillId="50" borderId="1" applyNumberFormat="0" applyBorder="0" applyAlignment="0" applyProtection="0"/>
    <xf numFmtId="210" fontId="1" fillId="125" borderId="0"/>
    <xf numFmtId="198" fontId="114" fillId="125" borderId="0"/>
    <xf numFmtId="38" fontId="115" fillId="0" borderId="0"/>
    <xf numFmtId="38" fontId="116" fillId="0" borderId="0"/>
    <xf numFmtId="38" fontId="117" fillId="0" borderId="0"/>
    <xf numFmtId="38" fontId="118" fillId="0" borderId="0"/>
    <xf numFmtId="0" fontId="19" fillId="0" borderId="0"/>
    <xf numFmtId="0" fontId="68" fillId="0" borderId="0" applyNumberFormat="0" applyFont="0" applyFill="0" applyBorder="0" applyProtection="0">
      <alignment horizontal="left" vertical="center"/>
    </xf>
    <xf numFmtId="0" fontId="119" fillId="0" borderId="26"/>
    <xf numFmtId="0" fontId="119" fillId="0" borderId="26" applyProtection="0"/>
    <xf numFmtId="210" fontId="1" fillId="126" borderId="0"/>
    <xf numFmtId="198" fontId="120" fillId="126" borderId="0"/>
    <xf numFmtId="38" fontId="103" fillId="0" borderId="0" applyFont="0" applyFill="0" applyBorder="0" applyAlignment="0" applyProtection="0"/>
    <xf numFmtId="40" fontId="103" fillId="0" borderId="0" applyFont="0" applyFill="0" applyBorder="0" applyAlignment="0" applyProtection="0"/>
    <xf numFmtId="211" fontId="1" fillId="0" borderId="0" applyFont="0" applyFill="0" applyBorder="0" applyAlignment="0" applyProtection="0"/>
    <xf numFmtId="212" fontId="1" fillId="0" borderId="0" applyFont="0" applyFill="0" applyBorder="0" applyAlignment="0" applyProtection="0"/>
    <xf numFmtId="0" fontId="121" fillId="0" borderId="27"/>
    <xf numFmtId="213" fontId="103" fillId="0" borderId="0" applyFont="0" applyFill="0" applyBorder="0" applyAlignment="0" applyProtection="0"/>
    <xf numFmtId="214" fontId="103" fillId="0" borderId="0" applyFont="0" applyFill="0" applyBorder="0" applyAlignment="0" applyProtection="0"/>
    <xf numFmtId="215" fontId="1" fillId="0" borderId="0" applyFont="0" applyFill="0" applyBorder="0" applyAlignment="0" applyProtection="0"/>
    <xf numFmtId="189" fontId="1" fillId="0" borderId="0" applyFont="0" applyFill="0" applyBorder="0" applyAlignment="0" applyProtection="0"/>
    <xf numFmtId="216" fontId="67" fillId="0" borderId="0" applyFont="0" applyFill="0" applyBorder="0" applyAlignment="0" applyProtection="0"/>
    <xf numFmtId="217" fontId="67" fillId="0" borderId="0" applyFont="0" applyFill="0" applyBorder="0" applyAlignment="0" applyProtection="0"/>
    <xf numFmtId="0" fontId="122" fillId="72" borderId="0" applyProtection="0"/>
    <xf numFmtId="0" fontId="122" fillId="72" borderId="0"/>
    <xf numFmtId="0" fontId="1" fillId="0" borderId="0" applyProtection="0"/>
    <xf numFmtId="0" fontId="68" fillId="0" borderId="0"/>
    <xf numFmtId="37" fontId="86" fillId="0" borderId="0"/>
    <xf numFmtId="0" fontId="123" fillId="0" borderId="0" applyProtection="0"/>
    <xf numFmtId="37" fontId="86" fillId="0" borderId="0">
      <alignment vertical="center"/>
    </xf>
    <xf numFmtId="37" fontId="1" fillId="0" borderId="0"/>
    <xf numFmtId="0" fontId="100" fillId="0" borderId="0"/>
    <xf numFmtId="0" fontId="114" fillId="0" borderId="0"/>
    <xf numFmtId="0" fontId="123" fillId="0" borderId="0" applyProtection="0">
      <alignment vertical="center"/>
    </xf>
    <xf numFmtId="0" fontId="123" fillId="0" borderId="0"/>
    <xf numFmtId="0" fontId="123" fillId="0" borderId="0">
      <alignment vertical="center"/>
    </xf>
    <xf numFmtId="218" fontId="123" fillId="0" borderId="0"/>
    <xf numFmtId="0" fontId="77" fillId="0" borderId="0">
      <alignment vertical="center"/>
      <protection locked="0"/>
    </xf>
    <xf numFmtId="0" fontId="124" fillId="0" borderId="0"/>
    <xf numFmtId="0" fontId="77" fillId="50" borderId="18" applyNumberFormat="0" applyFont="0" applyAlignment="0" applyProtection="0">
      <alignment vertical="center"/>
    </xf>
    <xf numFmtId="0" fontId="0" fillId="50" borderId="18" applyNumberFormat="0" applyFont="0" applyAlignment="0" applyProtection="0">
      <alignment vertical="center"/>
    </xf>
    <xf numFmtId="40" fontId="125" fillId="41" borderId="0">
      <alignment horizontal="right"/>
    </xf>
    <xf numFmtId="0" fontId="126" fillId="41" borderId="28"/>
    <xf numFmtId="14" fontId="90" fillId="0" borderId="0">
      <alignment horizontal="center" wrapText="1"/>
      <protection locked="0"/>
    </xf>
    <xf numFmtId="9" fontId="68" fillId="0" borderId="0" applyFont="0" applyFill="0" applyBorder="0" applyAlignment="0" applyProtection="0"/>
    <xf numFmtId="10" fontId="68" fillId="0" borderId="0" applyFont="0" applyFill="0" applyBorder="0" applyAlignment="0" applyProtection="0"/>
    <xf numFmtId="194" fontId="67" fillId="0" borderId="0" applyFont="0" applyFill="0" applyBorder="0" applyAlignment="0" applyProtection="0"/>
    <xf numFmtId="219" fontId="67" fillId="0" borderId="0" applyFont="0" applyFill="0" applyBorder="0" applyAlignment="0" applyProtection="0"/>
    <xf numFmtId="10" fontId="1" fillId="0" borderId="0" applyFont="0" applyFill="0" applyBorder="0" applyAlignment="0" applyProtection="0">
      <alignment vertical="center"/>
    </xf>
    <xf numFmtId="10" fontId="1" fillId="0" borderId="0"/>
    <xf numFmtId="10" fontId="1" fillId="0" borderId="0" applyProtection="0"/>
    <xf numFmtId="10" fontId="67" fillId="0" borderId="0" applyFont="0" applyBorder="0" applyAlignment="0" applyProtection="0">
      <alignment vertical="center"/>
    </xf>
    <xf numFmtId="10" fontId="1" fillId="0" borderId="0" applyFont="0" applyFill="0" applyBorder="0" applyAlignment="0" applyProtection="0"/>
    <xf numFmtId="10" fontId="67" fillId="0" borderId="0" applyFont="0" applyFill="0" applyBorder="0" applyAlignment="0" applyProtection="0"/>
    <xf numFmtId="10" fontId="1" fillId="0" borderId="0" applyFont="0" applyBorder="0" applyAlignment="0" applyProtection="0">
      <alignment vertical="center"/>
    </xf>
    <xf numFmtId="9" fontId="98" fillId="0" borderId="0" applyFont="0" applyFill="0" applyBorder="0" applyAlignment="0" applyProtection="0"/>
    <xf numFmtId="10" fontId="98" fillId="0" borderId="0" applyFont="0" applyFill="0" applyBorder="0" applyAlignment="0" applyProtection="0"/>
    <xf numFmtId="9" fontId="64" fillId="0" borderId="0" applyFont="0" applyFill="0" applyBorder="0" applyAlignment="0" applyProtection="0"/>
    <xf numFmtId="220" fontId="67" fillId="0" borderId="0" applyFont="0" applyFill="0" applyProtection="0"/>
    <xf numFmtId="0" fontId="105" fillId="73" borderId="1"/>
    <xf numFmtId="196" fontId="67" fillId="0" borderId="0" applyFill="0" applyBorder="0" applyAlignment="0"/>
    <xf numFmtId="221" fontId="67" fillId="0" borderId="0" applyFill="0" applyBorder="0" applyAlignment="0"/>
    <xf numFmtId="4" fontId="26" fillId="0" borderId="0">
      <alignment horizontal="right"/>
    </xf>
    <xf numFmtId="222" fontId="127" fillId="0" borderId="0"/>
    <xf numFmtId="0" fontId="103" fillId="0" borderId="0" applyNumberFormat="0" applyFont="0" applyFill="0" applyBorder="0" applyAlignment="0" applyProtection="0">
      <alignment horizontal="left"/>
    </xf>
    <xf numFmtId="0" fontId="1" fillId="0" borderId="0" applyNumberFormat="0" applyFont="0" applyFill="0" applyBorder="0" applyAlignment="0" applyProtection="0">
      <alignment horizontal="left"/>
    </xf>
    <xf numFmtId="15" fontId="103" fillId="0" borderId="0" applyFont="0" applyFill="0" applyBorder="0" applyAlignment="0" applyProtection="0"/>
    <xf numFmtId="15" fontId="1" fillId="0" borderId="0" applyFont="0" applyFill="0" applyBorder="0" applyAlignment="0" applyProtection="0"/>
    <xf numFmtId="4" fontId="1" fillId="0" borderId="0" applyFont="0" applyFill="0" applyBorder="0" applyAlignment="0" applyProtection="0"/>
    <xf numFmtId="4" fontId="103" fillId="0" borderId="0" applyFont="0" applyFill="0" applyBorder="0" applyAlignment="0" applyProtection="0"/>
    <xf numFmtId="0" fontId="92" fillId="0" borderId="27">
      <alignment horizontal="center"/>
    </xf>
    <xf numFmtId="3" fontId="103" fillId="0" borderId="0" applyFont="0" applyFill="0" applyBorder="0" applyAlignment="0" applyProtection="0"/>
    <xf numFmtId="3" fontId="1" fillId="0" borderId="0" applyFont="0" applyFill="0" applyBorder="0" applyAlignment="0" applyProtection="0"/>
    <xf numFmtId="0" fontId="1" fillId="127" borderId="0" applyNumberFormat="0" applyFont="0" applyBorder="0" applyAlignment="0" applyProtection="0"/>
    <xf numFmtId="0" fontId="103" fillId="127" borderId="0" applyNumberFormat="0" applyFont="0" applyBorder="0" applyAlignment="0" applyProtection="0"/>
    <xf numFmtId="3" fontId="128" fillId="0" borderId="0"/>
    <xf numFmtId="4" fontId="129" fillId="0" borderId="0">
      <alignment horizontal="right"/>
    </xf>
    <xf numFmtId="223" fontId="1" fillId="0" borderId="0" applyNumberFormat="0" applyFill="0" applyBorder="0" applyAlignment="0" applyProtection="0">
      <alignment horizontal="left"/>
    </xf>
    <xf numFmtId="0" fontId="1" fillId="0" borderId="0" applyNumberFormat="0" applyFill="0" applyBorder="0" applyAlignment="0" applyProtection="0"/>
    <xf numFmtId="0" fontId="130" fillId="0" borderId="29">
      <alignment vertical="top" wrapText="1"/>
    </xf>
    <xf numFmtId="49" fontId="131" fillId="41" borderId="0">
      <alignment horizontal="center" vertical="center"/>
    </xf>
    <xf numFmtId="49" fontId="132" fillId="41" borderId="0">
      <alignment horizontal="left" vertical="top"/>
    </xf>
    <xf numFmtId="49" fontId="132" fillId="41" borderId="0">
      <alignment horizontal="right" vertical="top"/>
    </xf>
    <xf numFmtId="49" fontId="133" fillId="41" borderId="0">
      <alignment horizontal="center" vertical="center"/>
    </xf>
    <xf numFmtId="49" fontId="132" fillId="41" borderId="0">
      <alignment horizontal="center" vertical="center"/>
    </xf>
    <xf numFmtId="49" fontId="132" fillId="41" borderId="0">
      <alignment horizontal="left" vertical="center"/>
    </xf>
    <xf numFmtId="49" fontId="132" fillId="41" borderId="0">
      <alignment horizontal="right" vertical="center"/>
    </xf>
    <xf numFmtId="0" fontId="132" fillId="41" borderId="0">
      <alignment horizontal="right" vertical="center"/>
    </xf>
    <xf numFmtId="0" fontId="134" fillId="0" borderId="0">
      <alignment horizontal="left"/>
    </xf>
    <xf numFmtId="43" fontId="105" fillId="0" borderId="30"/>
    <xf numFmtId="0" fontId="135" fillId="0" borderId="1">
      <alignment horizontal="center"/>
    </xf>
    <xf numFmtId="0" fontId="135" fillId="0" borderId="0">
      <alignment horizontal="center" vertical="center"/>
    </xf>
    <xf numFmtId="0" fontId="136" fillId="0" borderId="0" applyNumberFormat="0" applyFill="0">
      <alignment horizontal="left" vertical="center"/>
    </xf>
    <xf numFmtId="0" fontId="121" fillId="0" borderId="0"/>
    <xf numFmtId="40" fontId="137" fillId="0" borderId="0" applyBorder="0">
      <alignment horizontal="right"/>
    </xf>
    <xf numFmtId="0" fontId="138" fillId="128" borderId="31">
      <protection locked="0"/>
    </xf>
    <xf numFmtId="49" fontId="73" fillId="0" borderId="0" applyFill="0" applyBorder="0" applyAlignment="0"/>
    <xf numFmtId="224" fontId="73" fillId="0" borderId="0" applyFill="0" applyBorder="0" applyAlignment="0"/>
    <xf numFmtId="225" fontId="67" fillId="0" borderId="0" applyFill="0" applyBorder="0" applyAlignment="0"/>
    <xf numFmtId="226" fontId="67" fillId="0" borderId="0" applyFont="0" applyFill="0" applyBorder="0" applyAlignment="0" applyProtection="0"/>
    <xf numFmtId="0" fontId="139" fillId="0" borderId="0">
      <alignment horizontal="center"/>
    </xf>
    <xf numFmtId="0" fontId="140" fillId="0" borderId="0"/>
    <xf numFmtId="0" fontId="102" fillId="0" borderId="32" applyProtection="0"/>
    <xf numFmtId="0" fontId="102" fillId="0" borderId="32" applyProtection="0">
      <alignment vertical="center"/>
    </xf>
    <xf numFmtId="209" fontId="67" fillId="0" borderId="32">
      <protection locked="0"/>
    </xf>
    <xf numFmtId="227" fontId="67" fillId="0" borderId="0" applyFont="0" applyFill="0" applyBorder="0" applyAlignment="0" applyProtection="0"/>
    <xf numFmtId="228" fontId="67" fillId="0" borderId="0" applyFont="0" applyFill="0" applyBorder="0" applyAlignment="0" applyProtection="0"/>
    <xf numFmtId="9" fontId="141" fillId="0" borderId="0" applyNumberFormat="0" applyFill="0" applyBorder="0" applyAlignment="0">
      <protection locked="0"/>
    </xf>
    <xf numFmtId="229" fontId="16" fillId="0" borderId="0" applyFont="0" applyFill="0" applyBorder="0" applyAlignment="0" applyProtection="0"/>
    <xf numFmtId="230" fontId="16" fillId="0" borderId="0" applyFont="0" applyFill="0" applyBorder="0" applyAlignment="0" applyProtection="0"/>
    <xf numFmtId="0" fontId="142" fillId="0" borderId="0"/>
    <xf numFmtId="0" fontId="142" fillId="0" borderId="0" applyProtection="0"/>
    <xf numFmtId="0" fontId="72" fillId="0" borderId="0" applyNumberFormat="0" applyFont="0" applyFill="0" applyBorder="0" applyProtection="0">
      <alignment horizontal="center" vertical="center" wrapText="1"/>
    </xf>
    <xf numFmtId="9" fontId="143" fillId="0" borderId="0" applyFont="0" applyFill="0" applyBorder="0" applyAlignment="0" applyProtection="0"/>
    <xf numFmtId="178" fontId="16" fillId="0" borderId="0" applyFont="0" applyFill="0" applyBorder="0" applyAlignment="0" applyProtection="0"/>
    <xf numFmtId="177" fontId="16" fillId="0" borderId="0" applyFont="0" applyFill="0" applyBorder="0" applyAlignment="0" applyProtection="0"/>
    <xf numFmtId="9" fontId="0" fillId="0" borderId="0" applyFont="0" applyFill="0" applyBorder="0" applyAlignment="0" applyProtection="0">
      <alignment vertical="center"/>
    </xf>
    <xf numFmtId="9" fontId="144" fillId="0" borderId="0" applyFont="0" applyFill="0" applyBorder="0" applyAlignment="0" applyProtection="0">
      <alignment vertical="center"/>
    </xf>
    <xf numFmtId="9" fontId="96" fillId="0" borderId="0" applyFont="0" applyFill="0" applyBorder="0" applyAlignment="0" applyProtection="0"/>
    <xf numFmtId="9" fontId="77" fillId="0" borderId="0" applyFont="0" applyFill="0" applyBorder="0" applyAlignment="0" applyProtection="0"/>
    <xf numFmtId="9" fontId="1" fillId="0" borderId="0"/>
    <xf numFmtId="9" fontId="96" fillId="0" borderId="0" applyFont="0" applyBorder="0" applyAlignment="0" applyProtection="0">
      <alignment vertical="center"/>
    </xf>
    <xf numFmtId="9" fontId="1" fillId="0" borderId="0" applyFont="0" applyFill="0" applyBorder="0" applyAlignment="0" applyProtection="0"/>
    <xf numFmtId="9" fontId="1" fillId="0" borderId="0" applyFont="0" applyBorder="0" applyAlignment="0" applyProtection="0">
      <alignment vertical="center"/>
    </xf>
    <xf numFmtId="9" fontId="77" fillId="0" borderId="0" applyFont="0" applyBorder="0" applyAlignment="0" applyProtection="0">
      <alignment vertical="center"/>
    </xf>
    <xf numFmtId="9" fontId="1" fillId="0" borderId="0" applyFont="0" applyFill="0" applyBorder="0" applyAlignment="0" applyProtection="0">
      <alignment vertical="center"/>
    </xf>
    <xf numFmtId="9" fontId="77" fillId="0" borderId="0" applyFont="0" applyFill="0" applyBorder="0" applyAlignment="0" applyProtection="0">
      <alignment vertical="center"/>
    </xf>
    <xf numFmtId="9" fontId="1" fillId="0" borderId="0" applyProtection="0"/>
    <xf numFmtId="9" fontId="73" fillId="0" borderId="0" applyFont="0" applyFill="0" applyBorder="0" applyAlignment="0" applyProtection="0">
      <alignment vertical="center"/>
    </xf>
    <xf numFmtId="9" fontId="3" fillId="0" borderId="0" applyFont="0" applyFill="0" applyBorder="0" applyAlignment="0" applyProtection="0"/>
    <xf numFmtId="231" fontId="67" fillId="0" borderId="0" applyFont="0" applyFill="0" applyBorder="0" applyAlignment="0" applyProtection="0"/>
    <xf numFmtId="202" fontId="67" fillId="0" borderId="0" applyFont="0" applyFill="0" applyBorder="0" applyAlignment="0" applyProtection="0"/>
    <xf numFmtId="0" fontId="67" fillId="0" borderId="5" applyNumberFormat="0" applyFill="0" applyProtection="0">
      <alignment horizontal="right"/>
    </xf>
    <xf numFmtId="0" fontId="109" fillId="0" borderId="23" applyNumberFormat="0" applyFill="0" applyAlignment="0" applyProtection="0"/>
    <xf numFmtId="0" fontId="1" fillId="0" borderId="23" applyNumberFormat="0" applyFill="0" applyAlignment="0" applyProtection="0">
      <alignment vertical="center"/>
    </xf>
    <xf numFmtId="0" fontId="1" fillId="0" borderId="33" applyNumberFormat="0" applyFill="0" applyAlignment="0" applyProtection="0">
      <alignment vertical="center"/>
    </xf>
    <xf numFmtId="0" fontId="145" fillId="0" borderId="33" applyNumberFormat="0" applyFill="0" applyAlignment="0" applyProtection="0">
      <alignment vertical="center"/>
    </xf>
    <xf numFmtId="0" fontId="0" fillId="0" borderId="33" applyNumberFormat="0" applyFill="0" applyAlignment="0" applyProtection="0">
      <alignment vertical="center"/>
    </xf>
    <xf numFmtId="0" fontId="81" fillId="0" borderId="34" applyNumberFormat="0" applyFill="0" applyAlignment="0" applyProtection="0">
      <alignment vertical="center"/>
    </xf>
    <xf numFmtId="0" fontId="50" fillId="0" borderId="34" applyNumberFormat="0" applyFill="0" applyAlignment="0" applyProtection="0">
      <alignment vertical="center"/>
    </xf>
    <xf numFmtId="0" fontId="109" fillId="0" borderId="23" applyNumberFormat="0" applyFill="0" applyAlignment="0" applyProtection="0">
      <alignment vertical="center"/>
    </xf>
    <xf numFmtId="0" fontId="123" fillId="0" borderId="23" applyNumberFormat="0" applyFill="0" applyAlignment="0" applyProtection="0">
      <alignment vertical="center"/>
    </xf>
    <xf numFmtId="0" fontId="110" fillId="0" borderId="24" applyNumberFormat="0" applyFill="0" applyAlignment="0" applyProtection="0"/>
    <xf numFmtId="0" fontId="110" fillId="0" borderId="24" applyNumberFormat="0" applyFill="0" applyAlignment="0" applyProtection="0">
      <alignment vertical="center"/>
    </xf>
    <xf numFmtId="0" fontId="146" fillId="0" borderId="24" applyNumberFormat="0" applyFill="0" applyAlignment="0" applyProtection="0">
      <alignment vertical="center"/>
    </xf>
    <xf numFmtId="0" fontId="4" fillId="0" borderId="24" applyNumberFormat="0" applyFill="0" applyAlignment="0" applyProtection="0">
      <alignment vertical="center"/>
    </xf>
    <xf numFmtId="0" fontId="51" fillId="0" borderId="35" applyNumberFormat="0" applyFill="0" applyAlignment="0" applyProtection="0">
      <alignment vertical="center"/>
    </xf>
    <xf numFmtId="0" fontId="81" fillId="0" borderId="35" applyNumberFormat="0" applyFill="0" applyAlignment="0" applyProtection="0">
      <alignment vertical="center"/>
    </xf>
    <xf numFmtId="0" fontId="1" fillId="0" borderId="24" applyNumberFormat="0" applyFill="0" applyAlignment="0" applyProtection="0">
      <alignment vertical="center"/>
    </xf>
    <xf numFmtId="0" fontId="1" fillId="0" borderId="25" applyNumberFormat="0" applyFill="0" applyAlignment="0" applyProtection="0">
      <alignment vertical="center"/>
    </xf>
    <xf numFmtId="0" fontId="1" fillId="0" borderId="36" applyNumberFormat="0" applyFill="0" applyAlignment="0" applyProtection="0">
      <alignment vertical="center"/>
    </xf>
    <xf numFmtId="0" fontId="147" fillId="0" borderId="36" applyNumberFormat="0" applyFill="0" applyAlignment="0" applyProtection="0">
      <alignment vertical="center"/>
    </xf>
    <xf numFmtId="0" fontId="4" fillId="0" borderId="36" applyNumberFormat="0" applyFill="0" applyAlignment="0" applyProtection="0">
      <alignment vertical="center"/>
    </xf>
    <xf numFmtId="0" fontId="52" fillId="0" borderId="37" applyNumberFormat="0" applyFill="0" applyAlignment="0" applyProtection="0">
      <alignment vertical="center"/>
    </xf>
    <xf numFmtId="0" fontId="52" fillId="0" borderId="38" applyNumberFormat="0" applyFill="0" applyAlignment="0" applyProtection="0">
      <alignment vertical="center"/>
    </xf>
    <xf numFmtId="0" fontId="81" fillId="0" borderId="39" applyNumberFormat="0" applyFill="0" applyAlignment="0" applyProtection="0">
      <alignment vertical="center"/>
    </xf>
    <xf numFmtId="0" fontId="52" fillId="0" borderId="40" applyNumberFormat="0" applyFill="0" applyAlignment="0" applyProtection="0">
      <alignment vertical="center"/>
    </xf>
    <xf numFmtId="0" fontId="52" fillId="0" borderId="39" applyNumberFormat="0" applyFill="0" applyAlignment="0" applyProtection="0">
      <alignment vertical="center"/>
    </xf>
    <xf numFmtId="0" fontId="90" fillId="0" borderId="25" applyNumberFormat="0" applyFill="0" applyAlignment="0" applyProtection="0">
      <alignment vertical="center"/>
    </xf>
    <xf numFmtId="0" fontId="14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148" fillId="40" borderId="0" applyProtection="0"/>
    <xf numFmtId="0" fontId="149" fillId="0" borderId="0" applyNumberFormat="0" applyFill="0" applyBorder="0" applyAlignment="0" applyProtection="0">
      <alignment vertical="center"/>
    </xf>
    <xf numFmtId="0" fontId="150" fillId="0" borderId="0">
      <alignment horizontal="centerContinuous" vertical="center"/>
    </xf>
    <xf numFmtId="0" fontId="15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40" fillId="0" borderId="0" applyNumberFormat="0" applyFill="0" applyBorder="0" applyAlignment="0" applyProtection="0">
      <alignment vertical="center"/>
    </xf>
    <xf numFmtId="0" fontId="140" fillId="0" borderId="0" applyProtection="0"/>
    <xf numFmtId="0" fontId="152" fillId="0" borderId="5" applyNumberFormat="0" applyFill="0" applyProtection="0">
      <alignment horizontal="center"/>
    </xf>
    <xf numFmtId="0" fontId="111" fillId="0" borderId="0" applyNumberFormat="0" applyFill="0" applyBorder="0" applyAlignment="0" applyProtection="0">
      <alignment vertical="center"/>
    </xf>
    <xf numFmtId="0" fontId="149" fillId="0" borderId="0" applyNumberFormat="0" applyFill="0" applyBorder="0" applyAlignment="0" applyProtection="0"/>
    <xf numFmtId="0" fontId="3" fillId="0" borderId="1">
      <alignment horizontal="distributed" vertical="center" wrapText="1"/>
    </xf>
    <xf numFmtId="0" fontId="153" fillId="0" borderId="41" applyNumberFormat="0" applyFill="0" applyProtection="0">
      <alignment horizontal="center"/>
    </xf>
    <xf numFmtId="0" fontId="81" fillId="8" borderId="0" applyNumberFormat="0" applyBorder="0" applyAlignment="0" applyProtection="0">
      <alignment vertical="center"/>
    </xf>
    <xf numFmtId="0" fontId="154" fillId="8" borderId="0" applyNumberFormat="0" applyBorder="0" applyAlignment="0" applyProtection="0">
      <alignment vertical="center"/>
    </xf>
    <xf numFmtId="0" fontId="150" fillId="40" borderId="0" applyNumberFormat="0" applyBorder="0" applyAlignment="0" applyProtection="0">
      <alignment vertical="center"/>
    </xf>
    <xf numFmtId="0" fontId="82" fillId="129" borderId="0" applyNumberFormat="0" applyBorder="0" applyAlignment="0" applyProtection="0">
      <alignment vertical="center"/>
    </xf>
    <xf numFmtId="0" fontId="82" fillId="129" borderId="0"/>
    <xf numFmtId="0" fontId="82" fillId="129" borderId="0" applyProtection="0"/>
    <xf numFmtId="0" fontId="155" fillId="37" borderId="0" applyProtection="0"/>
    <xf numFmtId="0" fontId="89" fillId="37" borderId="0" applyNumberFormat="0" applyBorder="0" applyAlignment="0" applyProtection="0">
      <alignment vertical="center"/>
    </xf>
    <xf numFmtId="0" fontId="156" fillId="121" borderId="0" applyNumberFormat="0" applyBorder="0" applyAlignment="0" applyProtection="0"/>
    <xf numFmtId="0" fontId="156" fillId="50" borderId="0" applyNumberFormat="0" applyBorder="0" applyAlignment="0" applyProtection="0">
      <alignment vertical="center"/>
    </xf>
    <xf numFmtId="0" fontId="156" fillId="121" borderId="0" applyNumberFormat="0" applyBorder="0" applyAlignment="0" applyProtection="0">
      <alignment vertical="center"/>
    </xf>
    <xf numFmtId="0" fontId="156" fillId="50" borderId="0" applyNumberFormat="0" applyBorder="0" applyAlignment="0" applyProtection="0"/>
    <xf numFmtId="0" fontId="156" fillId="50" borderId="0"/>
    <xf numFmtId="0" fontId="156" fillId="50" borderId="0" applyProtection="0"/>
    <xf numFmtId="0" fontId="1" fillId="121" borderId="0" applyNumberFormat="0" applyBorder="0" applyAlignment="0" applyProtection="0"/>
    <xf numFmtId="0" fontId="1" fillId="50" borderId="0" applyNumberFormat="0" applyBorder="0" applyAlignment="0" applyProtection="0"/>
    <xf numFmtId="0" fontId="156" fillId="40" borderId="0" applyProtection="0"/>
    <xf numFmtId="0" fontId="89" fillId="40" borderId="0"/>
    <xf numFmtId="0" fontId="89" fillId="37" borderId="0" applyProtection="0"/>
    <xf numFmtId="0" fontId="3" fillId="0" borderId="1" applyProtection="0">
      <alignment horizontal="distributed" vertical="center" wrapText="1"/>
    </xf>
    <xf numFmtId="0" fontId="157" fillId="34" borderId="0" applyProtection="0"/>
    <xf numFmtId="0" fontId="82" fillId="37" borderId="0" applyNumberFormat="0" applyBorder="0" applyAlignment="0" applyProtection="0">
      <alignment vertical="center"/>
    </xf>
    <xf numFmtId="0" fontId="82" fillId="37" borderId="0"/>
    <xf numFmtId="0" fontId="82" fillId="37" borderId="0" applyProtection="0"/>
    <xf numFmtId="0" fontId="158" fillId="38" borderId="20" applyProtection="0"/>
    <xf numFmtId="0" fontId="1" fillId="37" borderId="0" applyNumberFormat="0" applyBorder="0" applyAlignment="0" applyProtection="0">
      <alignment vertical="center"/>
    </xf>
    <xf numFmtId="0" fontId="89" fillId="37" borderId="0"/>
    <xf numFmtId="0" fontId="71" fillId="76" borderId="0" applyProtection="0"/>
    <xf numFmtId="0" fontId="1" fillId="116" borderId="0" applyNumberFormat="0" applyBorder="0" applyAlignment="0" applyProtection="0"/>
    <xf numFmtId="0" fontId="155" fillId="37" borderId="0"/>
    <xf numFmtId="0" fontId="82" fillId="40" borderId="0"/>
    <xf numFmtId="0" fontId="156" fillId="116" borderId="0" applyNumberFormat="0" applyBorder="0" applyAlignment="0" applyProtection="0">
      <alignment vertical="center"/>
    </xf>
    <xf numFmtId="0" fontId="156" fillId="40" borderId="0" applyNumberFormat="0" applyBorder="0" applyAlignment="0" applyProtection="0"/>
    <xf numFmtId="0" fontId="1" fillId="40" borderId="0" applyNumberFormat="0" applyBorder="0" applyAlignment="0" applyProtection="0"/>
    <xf numFmtId="0" fontId="159" fillId="40" borderId="0" applyNumberFormat="0" applyBorder="0" applyAlignment="0" applyProtection="0">
      <alignment vertical="center"/>
    </xf>
    <xf numFmtId="0" fontId="82" fillId="40" borderId="0" applyNumberFormat="0" applyBorder="0" applyAlignment="0" applyProtection="0"/>
    <xf numFmtId="0" fontId="156" fillId="40" borderId="0" applyNumberFormat="0" applyBorder="0" applyAlignment="0" applyProtection="0">
      <alignment vertical="center"/>
    </xf>
    <xf numFmtId="0" fontId="156" fillId="116" borderId="0" applyNumberFormat="0" applyBorder="0" applyAlignment="0" applyProtection="0"/>
    <xf numFmtId="0" fontId="156" fillId="40" borderId="0"/>
    <xf numFmtId="0" fontId="155" fillId="40" borderId="0" applyNumberFormat="0" applyBorder="0" applyAlignment="0" applyProtection="0">
      <alignment vertical="center"/>
    </xf>
    <xf numFmtId="0" fontId="155" fillId="40" borderId="0"/>
    <xf numFmtId="0" fontId="82" fillId="40" borderId="0" applyNumberFormat="0" applyBorder="0" applyAlignment="0" applyProtection="0">
      <alignment vertical="top"/>
      <protection locked="0"/>
    </xf>
    <xf numFmtId="0" fontId="160" fillId="40" borderId="0" applyNumberFormat="0" applyBorder="0" applyAlignment="0" applyProtection="0"/>
    <xf numFmtId="0" fontId="161" fillId="37" borderId="0" applyNumberFormat="0" applyBorder="0" applyAlignment="0" applyProtection="0">
      <alignment vertical="center"/>
    </xf>
    <xf numFmtId="0" fontId="155" fillId="37" borderId="0" applyNumberFormat="0" applyBorder="0" applyAlignment="0" applyProtection="0">
      <alignment vertical="center"/>
    </xf>
    <xf numFmtId="0" fontId="89" fillId="40" borderId="0" applyNumberFormat="0" applyBorder="0" applyAlignment="0" applyProtection="0">
      <alignment vertical="center"/>
    </xf>
    <xf numFmtId="0" fontId="148" fillId="40" borderId="0" applyNumberFormat="0" applyBorder="0" applyAlignment="0" applyProtection="0">
      <alignment vertical="center"/>
    </xf>
    <xf numFmtId="0" fontId="148" fillId="40" borderId="0"/>
    <xf numFmtId="0" fontId="162" fillId="40" borderId="0" applyNumberFormat="0" applyBorder="0" applyAlignment="0" applyProtection="0">
      <alignment vertical="center"/>
    </xf>
    <xf numFmtId="0" fontId="161" fillId="40" borderId="0" applyNumberFormat="0" applyBorder="0" applyAlignment="0" applyProtection="0">
      <alignment vertical="center"/>
    </xf>
    <xf numFmtId="0" fontId="82" fillId="40" borderId="0" applyNumberFormat="0" applyBorder="0" applyAlignment="0" applyProtection="0">
      <alignment vertical="center"/>
    </xf>
    <xf numFmtId="0" fontId="163" fillId="40" borderId="0" applyNumberFormat="0" applyBorder="0" applyAlignment="0" applyProtection="0"/>
    <xf numFmtId="0" fontId="44" fillId="0" borderId="0">
      <alignment vertical="center"/>
    </xf>
    <xf numFmtId="0" fontId="164" fillId="0" borderId="0"/>
    <xf numFmtId="0" fontId="1" fillId="0" borderId="0"/>
    <xf numFmtId="0" fontId="1" fillId="0" borderId="0">
      <alignment vertical="top"/>
    </xf>
    <xf numFmtId="0" fontId="144" fillId="0" borderId="0"/>
    <xf numFmtId="0" fontId="44" fillId="0" borderId="0"/>
    <xf numFmtId="0" fontId="73" fillId="0" borderId="0"/>
    <xf numFmtId="0" fontId="73" fillId="0" borderId="0">
      <alignment vertical="center"/>
    </xf>
    <xf numFmtId="0" fontId="0" fillId="0" borderId="0">
      <alignment vertical="center"/>
    </xf>
    <xf numFmtId="0" fontId="132" fillId="0" borderId="0">
      <alignment vertical="center"/>
    </xf>
    <xf numFmtId="0" fontId="1" fillId="0" borderId="0"/>
    <xf numFmtId="0" fontId="3" fillId="0" borderId="0"/>
    <xf numFmtId="0" fontId="165" fillId="0" borderId="0">
      <alignment vertical="center"/>
    </xf>
    <xf numFmtId="0" fontId="3" fillId="0" borderId="0">
      <alignment vertical="center"/>
    </xf>
    <xf numFmtId="0" fontId="166" fillId="0" borderId="0"/>
    <xf numFmtId="0" fontId="1" fillId="0" borderId="0">
      <alignment vertical="center"/>
    </xf>
    <xf numFmtId="0" fontId="1" fillId="0" borderId="0">
      <alignment horizontal="left" wrapText="1"/>
    </xf>
    <xf numFmtId="0" fontId="167" fillId="0" borderId="0">
      <alignment vertical="center"/>
    </xf>
    <xf numFmtId="0" fontId="166" fillId="0" borderId="0">
      <alignment vertical="center"/>
    </xf>
    <xf numFmtId="0" fontId="77" fillId="0" borderId="0"/>
    <xf numFmtId="0" fontId="1" fillId="0" borderId="0" applyNumberFormat="0" applyFont="0" applyBorder="0" applyAlignment="0" applyProtection="0">
      <alignment vertical="center"/>
    </xf>
    <xf numFmtId="207" fontId="1" fillId="0" borderId="0">
      <alignment vertical="center"/>
    </xf>
    <xf numFmtId="207" fontId="165" fillId="0" borderId="0">
      <alignment vertical="center"/>
    </xf>
    <xf numFmtId="232" fontId="1" fillId="0" borderId="0">
      <alignment vertical="center"/>
    </xf>
    <xf numFmtId="232" fontId="165" fillId="0" borderId="0">
      <alignment vertical="center"/>
    </xf>
    <xf numFmtId="233" fontId="1" fillId="0" borderId="0">
      <alignment vertical="center"/>
    </xf>
    <xf numFmtId="234" fontId="1" fillId="0" borderId="0">
      <alignment vertical="center"/>
    </xf>
    <xf numFmtId="200" fontId="1" fillId="0" borderId="0">
      <alignment vertical="center"/>
    </xf>
    <xf numFmtId="235" fontId="1" fillId="0" borderId="0">
      <alignment vertical="center"/>
    </xf>
    <xf numFmtId="0" fontId="67" fillId="0" borderId="0" applyNumberFormat="0" applyFont="0" applyBorder="0" applyAlignment="0" applyProtection="0">
      <alignment vertical="center"/>
    </xf>
    <xf numFmtId="206" fontId="165" fillId="0" borderId="0">
      <alignment vertical="center"/>
    </xf>
    <xf numFmtId="206" fontId="1" fillId="0" borderId="0">
      <alignment vertical="center"/>
    </xf>
    <xf numFmtId="231" fontId="1" fillId="0" borderId="0">
      <alignment vertical="center"/>
    </xf>
    <xf numFmtId="0" fontId="79" fillId="0" borderId="0" applyNumberFormat="0" applyBorder="0" applyProtection="0">
      <alignment vertical="center"/>
    </xf>
    <xf numFmtId="0" fontId="4" fillId="0" borderId="0">
      <alignment vertical="center"/>
    </xf>
    <xf numFmtId="236" fontId="1" fillId="0" borderId="0">
      <alignment vertical="center"/>
    </xf>
    <xf numFmtId="0" fontId="77" fillId="0" borderId="0">
      <alignment vertical="center"/>
    </xf>
    <xf numFmtId="0" fontId="1" fillId="0" borderId="0">
      <alignment vertical="center"/>
    </xf>
    <xf numFmtId="0" fontId="144" fillId="0" borderId="0">
      <alignment vertical="center"/>
    </xf>
    <xf numFmtId="0" fontId="168" fillId="0" borderId="0">
      <alignment vertical="center"/>
    </xf>
    <xf numFmtId="0" fontId="1" fillId="0" borderId="0">
      <alignment vertical="center"/>
    </xf>
    <xf numFmtId="0" fontId="169" fillId="0" borderId="0">
      <alignment vertical="center"/>
    </xf>
    <xf numFmtId="0" fontId="4" fillId="0" borderId="0"/>
    <xf numFmtId="0" fontId="16" fillId="0" borderId="0"/>
    <xf numFmtId="0" fontId="1" fillId="0" borderId="0">
      <alignment vertical="center"/>
    </xf>
    <xf numFmtId="0" fontId="170" fillId="0" borderId="0" applyNumberFormat="0" applyFill="0" applyBorder="0" applyAlignment="0" applyProtection="0">
      <alignment vertical="top"/>
      <protection locked="0"/>
    </xf>
    <xf numFmtId="0" fontId="170" fillId="0" borderId="0" applyNumberFormat="0" applyBorder="0" applyAlignment="0" applyProtection="0">
      <alignment vertical="top"/>
      <protection locked="0"/>
    </xf>
    <xf numFmtId="0" fontId="171" fillId="0" borderId="0" applyNumberFormat="0" applyFill="0" applyBorder="0" applyAlignment="0" applyProtection="0"/>
    <xf numFmtId="0" fontId="172" fillId="0" borderId="0" applyNumberFormat="0" applyFill="0" applyBorder="0" applyAlignment="0" applyProtection="0"/>
    <xf numFmtId="0" fontId="84" fillId="130" borderId="0" applyNumberFormat="0" applyBorder="0" applyAlignment="0" applyProtection="0">
      <alignment vertical="center"/>
    </xf>
    <xf numFmtId="0" fontId="84" fillId="131" borderId="0" applyNumberFormat="0" applyBorder="0" applyAlignment="0" applyProtection="0">
      <alignment vertical="center"/>
    </xf>
    <xf numFmtId="0" fontId="84" fillId="129" borderId="0" applyNumberFormat="0" applyBorder="0" applyAlignment="0" applyProtection="0">
      <alignment vertical="center"/>
    </xf>
    <xf numFmtId="0" fontId="4" fillId="0" borderId="0" applyFill="0" applyBorder="0" applyAlignment="0"/>
    <xf numFmtId="9" fontId="173" fillId="0" borderId="0" applyFont="0" applyFill="0" applyBorder="0" applyAlignment="0" applyProtection="0"/>
    <xf numFmtId="0" fontId="3" fillId="34" borderId="0" applyNumberFormat="0" applyBorder="0" applyAlignment="0" applyProtection="0">
      <alignment vertical="center"/>
    </xf>
    <xf numFmtId="0" fontId="174" fillId="7" borderId="0" applyNumberFormat="0" applyBorder="0" applyAlignment="0" applyProtection="0">
      <alignment vertical="center"/>
    </xf>
    <xf numFmtId="0" fontId="81" fillId="7" borderId="0" applyNumberFormat="0" applyBorder="0" applyAlignment="0" applyProtection="0">
      <alignment vertical="center"/>
    </xf>
    <xf numFmtId="0" fontId="96" fillId="34" borderId="0" applyNumberFormat="0" applyBorder="0" applyAlignment="0" applyProtection="0">
      <alignment vertical="center"/>
    </xf>
    <xf numFmtId="0" fontId="69" fillId="114" borderId="0" applyNumberFormat="0" applyBorder="0" applyAlignment="0" applyProtection="0">
      <alignment vertical="center"/>
    </xf>
    <xf numFmtId="0" fontId="1" fillId="114" borderId="0" applyNumberFormat="0" applyBorder="0" applyAlignment="0" applyProtection="0"/>
    <xf numFmtId="0" fontId="83" fillId="34" borderId="0" applyNumberFormat="0" applyBorder="0" applyAlignment="0" applyProtection="0">
      <alignment vertical="center"/>
    </xf>
    <xf numFmtId="0" fontId="1" fillId="34" borderId="0" applyNumberFormat="0" applyBorder="0" applyAlignment="0" applyProtection="0"/>
    <xf numFmtId="0" fontId="83" fillId="36" borderId="0" applyNumberFormat="0" applyBorder="0" applyAlignment="0" applyProtection="0">
      <alignment vertical="center"/>
    </xf>
    <xf numFmtId="0" fontId="78" fillId="34" borderId="0" applyNumberFormat="0" applyBorder="0" applyAlignment="0" applyProtection="0">
      <alignment vertical="center"/>
    </xf>
    <xf numFmtId="0" fontId="69" fillId="36" borderId="0" applyNumberFormat="0" applyBorder="0" applyAlignment="0" applyProtection="0">
      <alignment vertical="center"/>
    </xf>
    <xf numFmtId="0" fontId="83" fillId="34" borderId="0" applyNumberFormat="0" applyBorder="0" applyAlignment="0" applyProtection="0"/>
    <xf numFmtId="0" fontId="157" fillId="34" borderId="0" applyNumberFormat="0" applyBorder="0" applyAlignment="0" applyProtection="0">
      <alignment vertical="center"/>
    </xf>
    <xf numFmtId="0" fontId="83" fillId="34" borderId="0" applyNumberFormat="0" applyBorder="0" applyAlignment="0" applyProtection="0">
      <alignment vertical="top"/>
      <protection locked="0"/>
    </xf>
    <xf numFmtId="0" fontId="175" fillId="36" borderId="0" applyNumberFormat="0" applyBorder="0" applyAlignment="0" applyProtection="0">
      <alignment vertical="center"/>
    </xf>
    <xf numFmtId="0" fontId="176" fillId="34" borderId="0" applyNumberFormat="0" applyBorder="0" applyAlignment="0" applyProtection="0"/>
    <xf numFmtId="0" fontId="69" fillId="34" borderId="0" applyNumberFormat="0" applyBorder="0" applyAlignment="0" applyProtection="0">
      <alignment vertical="center"/>
    </xf>
    <xf numFmtId="0" fontId="157" fillId="36" borderId="0" applyNumberFormat="0" applyBorder="0" applyAlignment="0" applyProtection="0">
      <alignment vertical="center"/>
    </xf>
    <xf numFmtId="0" fontId="175" fillId="34" borderId="0" applyNumberFormat="0" applyBorder="0" applyAlignment="0" applyProtection="0">
      <alignment vertical="center"/>
    </xf>
    <xf numFmtId="0" fontId="1" fillId="34" borderId="0" applyNumberFormat="0" applyBorder="0" applyAlignment="0" applyProtection="0">
      <alignment vertical="center"/>
    </xf>
    <xf numFmtId="0" fontId="69" fillId="114" borderId="0" applyNumberFormat="0" applyBorder="0" applyAlignment="0" applyProtection="0"/>
    <xf numFmtId="0" fontId="69" fillId="34" borderId="0" applyNumberFormat="0" applyBorder="0" applyAlignment="0" applyProtection="0"/>
    <xf numFmtId="0" fontId="177" fillId="34" borderId="0" applyNumberFormat="0" applyBorder="0" applyAlignment="0" applyProtection="0">
      <alignment vertical="center"/>
    </xf>
    <xf numFmtId="237" fontId="1" fillId="0" borderId="0">
      <alignment vertical="center"/>
    </xf>
    <xf numFmtId="0" fontId="178" fillId="0" borderId="42" applyNumberFormat="0" applyFill="0" applyAlignment="0" applyProtection="0">
      <alignment vertical="center"/>
    </xf>
    <xf numFmtId="4" fontId="72" fillId="0" borderId="0" applyFont="0" applyFill="0" applyBorder="0" applyAlignment="0" applyProtection="0"/>
    <xf numFmtId="0" fontId="179" fillId="0" borderId="0" applyNumberFormat="0" applyFill="0" applyBorder="0" applyAlignment="0" applyProtection="0">
      <alignment vertical="top"/>
      <protection locked="0"/>
    </xf>
    <xf numFmtId="0" fontId="179" fillId="0" borderId="0" applyNumberFormat="0" applyBorder="0" applyAlignment="0" applyProtection="0">
      <alignment vertical="top"/>
      <protection locked="0"/>
    </xf>
    <xf numFmtId="0" fontId="180" fillId="0" borderId="42" applyNumberFormat="0" applyAlignment="0" applyProtection="0">
      <alignment vertical="center"/>
    </xf>
    <xf numFmtId="0" fontId="180" fillId="0" borderId="43" applyNumberFormat="0" applyFill="0" applyAlignment="0" applyProtection="0">
      <alignment vertical="center"/>
    </xf>
    <xf numFmtId="0" fontId="180" fillId="0" borderId="42" applyNumberFormat="0" applyFill="0" applyAlignment="0" applyProtection="0">
      <alignment vertical="center"/>
    </xf>
    <xf numFmtId="0" fontId="181" fillId="0" borderId="16" applyNumberFormat="0" applyFill="0" applyAlignment="0" applyProtection="0">
      <alignment vertical="center"/>
    </xf>
    <xf numFmtId="0" fontId="81" fillId="0" borderId="0"/>
    <xf numFmtId="0" fontId="1" fillId="0" borderId="42" applyNumberFormat="0" applyFill="0" applyAlignment="0" applyProtection="0">
      <alignment vertical="center"/>
    </xf>
    <xf numFmtId="44" fontId="77" fillId="0" borderId="0" applyFont="0" applyFill="0" applyBorder="0" applyAlignment="0" applyProtection="0">
      <alignment vertical="center"/>
    </xf>
    <xf numFmtId="238" fontId="96" fillId="0" borderId="0" applyFont="0" applyFill="0" applyBorder="0" applyAlignment="0" applyProtection="0"/>
    <xf numFmtId="239" fontId="1" fillId="0" borderId="0" applyFont="0" applyFill="0" applyBorder="0" applyAlignment="0" applyProtection="0"/>
    <xf numFmtId="238" fontId="77" fillId="0" borderId="0" applyFont="0" applyFill="0" applyBorder="0" applyAlignment="0" applyProtection="0"/>
    <xf numFmtId="44" fontId="1" fillId="0" borderId="0" applyFont="0" applyFill="0" applyBorder="0" applyAlignment="0" applyProtection="0"/>
    <xf numFmtId="240" fontId="0" fillId="0" borderId="0" applyFont="0" applyFill="0" applyBorder="0" applyAlignment="0" applyProtection="0">
      <alignment vertical="center"/>
    </xf>
    <xf numFmtId="200" fontId="182" fillId="0" borderId="0" applyFont="0" applyFill="0" applyBorder="0" applyAlignment="0" applyProtection="0"/>
    <xf numFmtId="241" fontId="182" fillId="0" borderId="0" applyFont="0" applyFill="0" applyBorder="0" applyAlignment="0" applyProtection="0"/>
    <xf numFmtId="0" fontId="93" fillId="41" borderId="20" applyNumberFormat="0" applyAlignment="0" applyProtection="0">
      <alignment vertical="center"/>
    </xf>
    <xf numFmtId="0" fontId="183" fillId="5" borderId="12" applyNumberFormat="0" applyAlignment="0" applyProtection="0">
      <alignment vertical="center"/>
    </xf>
    <xf numFmtId="0" fontId="1" fillId="73" borderId="20" applyNumberFormat="0" applyAlignment="0" applyProtection="0">
      <alignment vertical="center"/>
    </xf>
    <xf numFmtId="0" fontId="184" fillId="73" borderId="20" applyNumberFormat="0" applyAlignment="0" applyProtection="0">
      <alignment vertical="center"/>
    </xf>
    <xf numFmtId="0" fontId="185" fillId="108" borderId="17" applyNumberFormat="0" applyAlignment="0" applyProtection="0">
      <alignment vertical="center"/>
    </xf>
    <xf numFmtId="0" fontId="186" fillId="6" borderId="14" applyNumberFormat="0" applyAlignment="0" applyProtection="0">
      <alignment vertical="center"/>
    </xf>
    <xf numFmtId="0" fontId="88" fillId="108" borderId="17" applyNumberFormat="0" applyAlignment="0" applyProtection="0">
      <alignment vertical="center"/>
    </xf>
    <xf numFmtId="0" fontId="1" fillId="108" borderId="17" applyNumberFormat="0" applyAlignment="0" applyProtection="0">
      <alignment vertical="center"/>
    </xf>
    <xf numFmtId="0" fontId="187" fillId="108" borderId="17" applyNumberFormat="0" applyAlignment="0" applyProtection="0">
      <alignment vertical="center"/>
    </xf>
    <xf numFmtId="0" fontId="106" fillId="0" borderId="0" applyNumberFormat="0" applyFill="0" applyBorder="0" applyAlignment="0" applyProtection="0">
      <alignment vertical="center"/>
    </xf>
    <xf numFmtId="0" fontId="188" fillId="0" borderId="0" applyNumberFormat="0" applyFill="0" applyBorder="0" applyAlignment="0" applyProtection="0">
      <alignment vertical="center"/>
    </xf>
    <xf numFmtId="0" fontId="153" fillId="0" borderId="41" applyNumberFormat="0" applyFill="0" applyProtection="0">
      <alignment horizontal="left"/>
    </xf>
    <xf numFmtId="0" fontId="189"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190" fillId="0" borderId="0" applyNumberFormat="0" applyFill="0" applyBorder="0" applyAlignment="0" applyProtection="0">
      <alignment vertical="center"/>
    </xf>
    <xf numFmtId="0" fontId="191" fillId="0" borderId="26" applyNumberFormat="0" applyFill="0" applyAlignment="0" applyProtection="0">
      <alignment vertical="center"/>
    </xf>
    <xf numFmtId="0" fontId="1" fillId="0" borderId="26" applyNumberFormat="0" applyFill="0" applyAlignment="0" applyProtection="0">
      <alignment vertical="center"/>
    </xf>
    <xf numFmtId="0" fontId="119" fillId="0" borderId="26" applyNumberFormat="0" applyFill="0" applyAlignment="0" applyProtection="0">
      <alignment vertical="center"/>
    </xf>
    <xf numFmtId="0" fontId="192" fillId="0" borderId="15" applyNumberFormat="0" applyFill="0" applyAlignment="0" applyProtection="0">
      <alignment vertical="center"/>
    </xf>
    <xf numFmtId="242" fontId="16" fillId="0" borderId="0" applyFont="0" applyFill="0" applyBorder="0" applyAlignment="0" applyProtection="0"/>
    <xf numFmtId="233" fontId="16" fillId="0" borderId="0" applyFont="0" applyFill="0" applyBorder="0" applyAlignment="0" applyProtection="0"/>
    <xf numFmtId="243" fontId="16" fillId="0" borderId="0" applyFont="0" applyFill="0" applyBorder="0" applyAlignment="0" applyProtection="0"/>
    <xf numFmtId="232" fontId="16" fillId="0" borderId="0" applyFont="0" applyFill="0" applyBorder="0" applyAlignment="0" applyProtection="0"/>
    <xf numFmtId="200" fontId="16" fillId="0" borderId="0" applyFont="0" applyFill="0" applyBorder="0" applyAlignment="0" applyProtection="0"/>
    <xf numFmtId="241" fontId="16" fillId="0" borderId="0" applyFont="0" applyFill="0" applyBorder="0" applyAlignment="0" applyProtection="0"/>
    <xf numFmtId="41" fontId="68" fillId="0" borderId="0" applyFont="0" applyFill="0" applyBorder="0" applyAlignment="0" applyProtection="0"/>
    <xf numFmtId="43" fontId="68" fillId="0" borderId="0" applyFont="0" applyFill="0" applyBorder="0" applyAlignment="0" applyProtection="0"/>
    <xf numFmtId="244" fontId="96" fillId="0" borderId="0" applyFont="0" applyFill="0" applyBorder="0" applyAlignment="0" applyProtection="0"/>
    <xf numFmtId="43" fontId="77" fillId="0" borderId="0" applyFont="0" applyFill="0" applyBorder="0" applyAlignment="0" applyProtection="0">
      <alignment vertical="center"/>
    </xf>
    <xf numFmtId="177" fontId="77" fillId="0" borderId="0" applyFont="0" applyFill="0" applyBorder="0" applyAlignment="0" applyProtection="0">
      <alignment vertical="center"/>
    </xf>
    <xf numFmtId="177"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64" fillId="0" borderId="0" applyFont="0" applyFill="0" applyBorder="0" applyAlignment="0" applyProtection="0">
      <alignment vertical="center"/>
    </xf>
    <xf numFmtId="245" fontId="96" fillId="0" borderId="0" applyFont="0" applyFill="0" applyBorder="0" applyAlignment="0" applyProtection="0"/>
    <xf numFmtId="41" fontId="1" fillId="0" borderId="0" applyFont="0" applyFill="0" applyBorder="0" applyAlignment="0" applyProtection="0"/>
    <xf numFmtId="41" fontId="77" fillId="0" borderId="0" applyFont="0" applyFill="0" applyBorder="0" applyAlignment="0" applyProtection="0"/>
    <xf numFmtId="234" fontId="96" fillId="0" borderId="0" applyFont="0" applyFill="0" applyBorder="0" applyAlignment="0" applyProtection="0"/>
    <xf numFmtId="234" fontId="77" fillId="0" borderId="0" applyFont="0" applyFill="0" applyBorder="0" applyAlignment="0" applyProtection="0"/>
    <xf numFmtId="41" fontId="77" fillId="0" borderId="0" applyFont="0" applyFill="0" applyBorder="0" applyAlignment="0" applyProtection="0">
      <alignment vertical="center"/>
    </xf>
    <xf numFmtId="245" fontId="77" fillId="0" borderId="0" applyFont="0" applyFill="0" applyBorder="0" applyAlignment="0" applyProtection="0"/>
    <xf numFmtId="41" fontId="1" fillId="0" borderId="0" applyFont="0" applyFill="0" applyBorder="0" applyAlignment="0" applyProtection="0">
      <alignment vertical="center"/>
    </xf>
    <xf numFmtId="0" fontId="173" fillId="0" borderId="0"/>
    <xf numFmtId="0" fontId="178" fillId="132" borderId="0" applyNumberFormat="0" applyBorder="0" applyAlignment="0" applyProtection="0"/>
    <xf numFmtId="0" fontId="178" fillId="133" borderId="0" applyNumberFormat="0" applyBorder="0" applyAlignment="0" applyProtection="0"/>
    <xf numFmtId="0" fontId="178" fillId="134" borderId="0" applyNumberFormat="0" applyBorder="0" applyAlignment="0" applyProtection="0"/>
    <xf numFmtId="0" fontId="178" fillId="135" borderId="0" applyNumberFormat="0" applyBorder="0" applyAlignment="0" applyProtection="0"/>
    <xf numFmtId="0" fontId="71" fillId="130" borderId="0" applyNumberFormat="0" applyBorder="0" applyAlignment="0" applyProtection="0">
      <alignment vertical="center"/>
    </xf>
    <xf numFmtId="0" fontId="87" fillId="35" borderId="0" applyNumberFormat="0" applyBorder="0" applyAlignment="0" applyProtection="0">
      <alignment vertical="center"/>
    </xf>
    <xf numFmtId="0" fontId="85" fillId="10" borderId="0" applyNumberFormat="0" applyBorder="0" applyAlignment="0" applyProtection="0">
      <alignment vertical="center"/>
    </xf>
    <xf numFmtId="0" fontId="1" fillId="130" borderId="0" applyNumberFormat="0" applyBorder="0" applyAlignment="0" applyProtection="0">
      <alignment vertical="center"/>
    </xf>
    <xf numFmtId="0" fontId="87" fillId="131" borderId="0" applyNumberFormat="0" applyBorder="0" applyAlignment="0" applyProtection="0">
      <alignment vertical="center"/>
    </xf>
    <xf numFmtId="0" fontId="71" fillId="131" borderId="0" applyNumberFormat="0" applyBorder="0" applyAlignment="0" applyProtection="0">
      <alignment vertical="center"/>
    </xf>
    <xf numFmtId="0" fontId="85" fillId="14" borderId="0" applyNumberFormat="0" applyBorder="0" applyAlignment="0" applyProtection="0">
      <alignment vertical="center"/>
    </xf>
    <xf numFmtId="0" fontId="1" fillId="131" borderId="0" applyNumberFormat="0" applyBorder="0" applyAlignment="0" applyProtection="0">
      <alignment vertical="center"/>
    </xf>
    <xf numFmtId="0" fontId="1" fillId="129" borderId="0" applyNumberFormat="0" applyBorder="0" applyAlignment="0" applyProtection="0">
      <alignment vertical="center"/>
    </xf>
    <xf numFmtId="0" fontId="71" fillId="129" borderId="0" applyNumberFormat="0" applyBorder="0" applyAlignment="0" applyProtection="0">
      <alignment vertical="center"/>
    </xf>
    <xf numFmtId="0" fontId="87" fillId="129" borderId="0" applyNumberFormat="0" applyBorder="0" applyAlignment="0" applyProtection="0">
      <alignment vertical="center"/>
    </xf>
    <xf numFmtId="0" fontId="85" fillId="18" borderId="0" applyNumberFormat="0" applyBorder="0" applyAlignment="0" applyProtection="0">
      <alignment vertical="center"/>
    </xf>
    <xf numFmtId="0" fontId="87" fillId="118" borderId="0" applyNumberFormat="0" applyBorder="0" applyAlignment="0" applyProtection="0">
      <alignment vertical="center"/>
    </xf>
    <xf numFmtId="0" fontId="85" fillId="22" borderId="0" applyNumberFormat="0" applyBorder="0" applyAlignment="0" applyProtection="0">
      <alignment vertical="center"/>
    </xf>
    <xf numFmtId="0" fontId="71" fillId="35" borderId="0" applyNumberFormat="0" applyBorder="0" applyAlignment="0" applyProtection="0">
      <alignment vertical="center"/>
    </xf>
    <xf numFmtId="0" fontId="85" fillId="26" borderId="0" applyNumberFormat="0" applyBorder="0" applyAlignment="0" applyProtection="0">
      <alignment vertical="center"/>
    </xf>
    <xf numFmtId="0" fontId="1" fillId="110" borderId="0" applyNumberFormat="0" applyBorder="0" applyAlignment="0" applyProtection="0">
      <alignment vertical="center"/>
    </xf>
    <xf numFmtId="0" fontId="71" fillId="110" borderId="0" applyNumberFormat="0" applyBorder="0" applyAlignment="0" applyProtection="0">
      <alignment vertical="center"/>
    </xf>
    <xf numFmtId="0" fontId="87" fillId="110" borderId="0" applyNumberFormat="0" applyBorder="0" applyAlignment="0" applyProtection="0">
      <alignment vertical="center"/>
    </xf>
    <xf numFmtId="0" fontId="85" fillId="30" borderId="0" applyNumberFormat="0" applyBorder="0" applyAlignment="0" applyProtection="0">
      <alignment vertical="center"/>
    </xf>
    <xf numFmtId="246" fontId="67" fillId="0" borderId="41" applyFill="0" applyProtection="0">
      <alignment horizontal="right"/>
    </xf>
    <xf numFmtId="0" fontId="67" fillId="0" borderId="5" applyNumberFormat="0" applyFill="0" applyProtection="0">
      <alignment horizontal="left"/>
    </xf>
    <xf numFmtId="0" fontId="193" fillId="9" borderId="0" applyNumberFormat="0" applyBorder="0" applyAlignment="0" applyProtection="0">
      <alignment vertical="center"/>
    </xf>
    <xf numFmtId="0" fontId="122" fillId="72" borderId="0" applyNumberFormat="0" applyBorder="0" applyAlignment="0" applyProtection="0">
      <alignment vertical="center"/>
    </xf>
    <xf numFmtId="0" fontId="194" fillId="73" borderId="44" applyNumberFormat="0" applyAlignment="0" applyProtection="0">
      <alignment vertical="center"/>
    </xf>
    <xf numFmtId="0" fontId="194" fillId="41" borderId="44" applyNumberFormat="0" applyAlignment="0" applyProtection="0">
      <alignment vertical="center"/>
    </xf>
    <xf numFmtId="0" fontId="1" fillId="73" borderId="44" applyNumberFormat="0" applyAlignment="0" applyProtection="0">
      <alignment vertical="center"/>
    </xf>
    <xf numFmtId="0" fontId="195" fillId="5" borderId="13" applyNumberFormat="0" applyAlignment="0" applyProtection="0">
      <alignment vertical="center"/>
    </xf>
    <xf numFmtId="0" fontId="1" fillId="38" borderId="20" applyNumberFormat="0" applyAlignment="0" applyProtection="0">
      <alignment vertical="center"/>
    </xf>
    <xf numFmtId="0" fontId="196" fillId="38" borderId="20" applyNumberFormat="0" applyAlignment="0" applyProtection="0"/>
    <xf numFmtId="0" fontId="158" fillId="38" borderId="20" applyNumberFormat="0" applyAlignment="0" applyProtection="0">
      <alignment vertical="center"/>
    </xf>
    <xf numFmtId="0" fontId="197" fillId="4" borderId="12" applyNumberFormat="0" applyAlignment="0" applyProtection="0">
      <alignment vertical="center"/>
    </xf>
    <xf numFmtId="0" fontId="198" fillId="73" borderId="44" applyNumberFormat="0" applyAlignment="0" applyProtection="0">
      <alignment vertical="center"/>
    </xf>
    <xf numFmtId="0" fontId="196" fillId="38" borderId="20" applyNumberFormat="0" applyAlignment="0" applyProtection="0">
      <alignment vertical="center"/>
    </xf>
    <xf numFmtId="1" fontId="67" fillId="0" borderId="41" applyFill="0" applyProtection="0">
      <alignment horizontal="center"/>
    </xf>
    <xf numFmtId="1" fontId="3" fillId="0" borderId="1">
      <alignment vertical="center"/>
      <protection locked="0"/>
    </xf>
    <xf numFmtId="0" fontId="199" fillId="0" borderId="0" applyNumberFormat="0" applyFill="0" applyBorder="0" applyAlignment="0" applyProtection="0">
      <alignment vertical="center"/>
    </xf>
    <xf numFmtId="247" fontId="72" fillId="0" borderId="0" applyFont="0" applyFill="0" applyBorder="0" applyAlignment="0" applyProtection="0"/>
    <xf numFmtId="0" fontId="200" fillId="0" borderId="0"/>
    <xf numFmtId="248" fontId="3" fillId="0" borderId="1">
      <alignment vertical="center"/>
      <protection locked="0"/>
    </xf>
    <xf numFmtId="0" fontId="103" fillId="0" borderId="0"/>
    <xf numFmtId="0" fontId="84" fillId="136" borderId="0" applyNumberFormat="0" applyBorder="0" applyAlignment="0" applyProtection="0"/>
    <xf numFmtId="0" fontId="84" fillId="39" borderId="0" applyNumberFormat="0" applyBorder="0" applyAlignment="0" applyProtection="0"/>
    <xf numFmtId="0" fontId="201" fillId="72" borderId="0" applyNumberFormat="0" applyBorder="0" applyAlignment="0" applyProtection="0">
      <alignment vertical="center"/>
    </xf>
    <xf numFmtId="0" fontId="67" fillId="50" borderId="18" applyNumberFormat="0" applyFont="0" applyAlignment="0" applyProtection="0">
      <alignment vertical="center"/>
    </xf>
    <xf numFmtId="0" fontId="77" fillId="3" borderId="9" applyNumberFormat="0" applyFont="0" applyAlignment="0" applyProtection="0">
      <alignment vertical="center"/>
    </xf>
    <xf numFmtId="0" fontId="1" fillId="50" borderId="18" applyNumberFormat="0" applyFont="0" applyAlignment="0" applyProtection="0">
      <alignment vertical="center"/>
    </xf>
    <xf numFmtId="177" fontId="67" fillId="0" borderId="1" applyNumberFormat="0"/>
    <xf numFmtId="41" fontId="202" fillId="0" borderId="0" applyFont="0" applyFill="0" applyBorder="0" applyAlignment="0" applyProtection="0"/>
    <xf numFmtId="43" fontId="202" fillId="0" borderId="0" applyFont="0" applyFill="0" applyBorder="0" applyAlignment="0" applyProtection="0"/>
    <xf numFmtId="249" fontId="202" fillId="0" borderId="0" applyFont="0" applyFill="0" applyBorder="0" applyAlignment="0" applyProtection="0"/>
    <xf numFmtId="250" fontId="202" fillId="0" borderId="0" applyFont="0" applyFill="0" applyBorder="0" applyAlignment="0" applyProtection="0"/>
    <xf numFmtId="0" fontId="203" fillId="0" borderId="0"/>
    <xf numFmtId="0" fontId="1" fillId="0" borderId="0">
      <alignment vertical="center"/>
    </xf>
  </cellStyleXfs>
  <cellXfs count="238">
    <xf numFmtId="0" fontId="0" fillId="0" borderId="0" xfId="0" applyAlignment="1"/>
    <xf numFmtId="0" fontId="1" fillId="0" borderId="0" xfId="0" applyFont="1" applyFill="1" applyBorder="1" applyAlignment="1"/>
    <xf numFmtId="0" fontId="2" fillId="0" borderId="0" xfId="0" applyNumberFormat="1" applyFont="1" applyFill="1" applyAlignment="1" applyProtection="1">
      <alignment horizontal="center" vertical="center"/>
    </xf>
    <xf numFmtId="0" fontId="2" fillId="0" borderId="0" xfId="0" applyNumberFormat="1" applyFont="1" applyFill="1" applyAlignment="1" applyProtection="1">
      <alignment vertical="center"/>
    </xf>
    <xf numFmtId="0" fontId="2" fillId="0" borderId="0" xfId="0" applyNumberFormat="1" applyFont="1" applyFill="1" applyBorder="1" applyAlignment="1" applyProtection="1">
      <alignment vertical="center"/>
    </xf>
    <xf numFmtId="0" fontId="3" fillId="0" borderId="0" xfId="0" applyNumberFormat="1" applyFont="1" applyFill="1" applyAlignment="1" applyProtection="1">
      <alignment horizontal="right" vertical="center"/>
    </xf>
    <xf numFmtId="0" fontId="4" fillId="0" borderId="0" xfId="0" applyNumberFormat="1" applyFont="1" applyFill="1" applyAlignment="1" applyProtection="1">
      <alignment vertical="center"/>
    </xf>
    <xf numFmtId="0" fontId="4" fillId="0" borderId="0" xfId="0" applyNumberFormat="1" applyFont="1" applyFill="1" applyBorder="1" applyAlignment="1" applyProtection="1">
      <alignment vertical="center"/>
    </xf>
    <xf numFmtId="0" fontId="5" fillId="0" borderId="1" xfId="0" applyFont="1" applyFill="1" applyBorder="1" applyAlignment="1">
      <alignment horizontal="center" vertical="center" wrapText="1"/>
    </xf>
    <xf numFmtId="25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903"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903" applyNumberFormat="1" applyFont="1" applyFill="1" applyBorder="1" applyAlignment="1">
      <alignment horizontal="center" vertical="center" wrapText="1"/>
    </xf>
    <xf numFmtId="0" fontId="1" fillId="0" borderId="1" xfId="903"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6" fillId="0" borderId="1" xfId="0" applyFont="1" applyFill="1" applyBorder="1" applyAlignment="1">
      <alignment horizontal="left" vertical="center"/>
    </xf>
    <xf numFmtId="0" fontId="12"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0" xfId="0" applyNumberFormat="1" applyFont="1" applyFill="1" applyAlignment="1" applyProtection="1">
      <alignment horizontal="right" vertical="center"/>
    </xf>
    <xf numFmtId="252" fontId="14" fillId="0" borderId="1" xfId="0" applyNumberFormat="1" applyFont="1" applyFill="1" applyBorder="1" applyAlignment="1">
      <alignment horizontal="center" vertical="center" wrapText="1"/>
    </xf>
    <xf numFmtId="252" fontId="15" fillId="0" borderId="1" xfId="0" applyNumberFormat="1" applyFont="1" applyFill="1" applyBorder="1" applyAlignment="1">
      <alignment horizontal="center" vertical="center" wrapText="1"/>
    </xf>
    <xf numFmtId="253" fontId="14" fillId="0" borderId="1" xfId="0" applyNumberFormat="1" applyFont="1" applyFill="1" applyBorder="1" applyAlignment="1">
      <alignment horizontal="center" vertical="center" wrapText="1"/>
    </xf>
    <xf numFmtId="253" fontId="15" fillId="0" borderId="1" xfId="0" applyNumberFormat="1" applyFont="1" applyFill="1" applyBorder="1" applyAlignment="1">
      <alignment horizontal="center" vertical="center" wrapText="1"/>
    </xf>
    <xf numFmtId="251" fontId="16" fillId="0" borderId="1" xfId="0" applyNumberFormat="1"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right" vertical="center"/>
    </xf>
    <xf numFmtId="0" fontId="17"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vertical="center"/>
    </xf>
    <xf numFmtId="3" fontId="4" fillId="0" borderId="1"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right" vertical="center"/>
    </xf>
    <xf numFmtId="254" fontId="0" fillId="0" borderId="0" xfId="0" applyNumberFormat="1" applyFill="1" applyAlignment="1"/>
    <xf numFmtId="254" fontId="18" fillId="0" borderId="0" xfId="750" applyNumberFormat="1" applyFont="1" applyFill="1" applyAlignment="1">
      <alignment horizontal="center" vertical="center"/>
    </xf>
    <xf numFmtId="254" fontId="19" fillId="0" borderId="0" xfId="750" applyNumberFormat="1" applyFont="1" applyFill="1" applyBorder="1" applyAlignment="1">
      <alignment horizontal="center" vertical="center"/>
    </xf>
    <xf numFmtId="254" fontId="3" fillId="0" borderId="0" xfId="750" applyNumberFormat="1" applyFont="1" applyFill="1" applyBorder="1" applyAlignment="1">
      <alignment horizontal="right" vertical="center"/>
    </xf>
    <xf numFmtId="0" fontId="17"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vertical="center"/>
    </xf>
    <xf numFmtId="3" fontId="4" fillId="0" borderId="2" xfId="0" applyNumberFormat="1" applyFont="1" applyFill="1" applyBorder="1" applyAlignment="1" applyProtection="1">
      <alignment horizontal="right" vertical="center"/>
    </xf>
    <xf numFmtId="0" fontId="4" fillId="0" borderId="3" xfId="0" applyNumberFormat="1" applyFont="1" applyFill="1" applyBorder="1" applyAlignment="1" applyProtection="1">
      <alignment vertical="center"/>
    </xf>
    <xf numFmtId="3" fontId="4" fillId="0" borderId="4" xfId="0" applyNumberFormat="1" applyFont="1" applyFill="1" applyBorder="1" applyAlignment="1" applyProtection="1">
      <alignment horizontal="right" vertical="center"/>
    </xf>
    <xf numFmtId="3" fontId="4" fillId="0" borderId="5" xfId="0" applyNumberFormat="1" applyFont="1" applyFill="1" applyBorder="1" applyAlignment="1" applyProtection="1">
      <alignment horizontal="right" vertical="center"/>
    </xf>
    <xf numFmtId="0" fontId="17" fillId="0" borderId="1" xfId="0" applyNumberFormat="1" applyFont="1" applyFill="1" applyBorder="1" applyAlignment="1" applyProtection="1">
      <alignment horizontal="left" vertical="center"/>
    </xf>
    <xf numFmtId="254" fontId="18" fillId="0" borderId="0" xfId="747" applyNumberFormat="1" applyFont="1" applyFill="1" applyAlignment="1" applyProtection="1">
      <alignment horizontal="center" vertical="center"/>
    </xf>
    <xf numFmtId="254" fontId="16" fillId="0" borderId="0" xfId="750" applyNumberFormat="1" applyFont="1" applyFill="1" applyBorder="1" applyAlignment="1">
      <alignment horizontal="center" vertical="center"/>
    </xf>
    <xf numFmtId="254" fontId="19" fillId="0" borderId="0" xfId="750" applyNumberFormat="1" applyFont="1" applyFill="1" applyBorder="1" applyAlignment="1">
      <alignment horizontal="right" vertical="center"/>
    </xf>
    <xf numFmtId="254" fontId="20" fillId="0" borderId="0" xfId="709" applyNumberFormat="1" applyFont="1" applyFill="1" applyBorder="1" applyAlignment="1">
      <alignment horizontal="left" vertical="center" wrapText="1"/>
    </xf>
    <xf numFmtId="0" fontId="3" fillId="0" borderId="0" xfId="0" applyFont="1" applyFill="1" applyBorder="1" applyAlignment="1"/>
    <xf numFmtId="0" fontId="21" fillId="0" borderId="0" xfId="0" applyNumberFormat="1" applyFont="1" applyFill="1" applyBorder="1" applyAlignment="1" applyProtection="1">
      <alignment vertical="center"/>
    </xf>
    <xf numFmtId="0" fontId="22"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3" fontId="3" fillId="0" borderId="1" xfId="0" applyNumberFormat="1" applyFont="1" applyFill="1" applyBorder="1" applyAlignment="1" applyProtection="1">
      <alignment horizontal="right" vertical="center"/>
    </xf>
    <xf numFmtId="1" fontId="3" fillId="0" borderId="6" xfId="0" applyNumberFormat="1" applyFont="1" applyFill="1" applyBorder="1" applyAlignment="1" applyProtection="1">
      <alignment horizontal="left"/>
      <protection locked="0"/>
    </xf>
    <xf numFmtId="1" fontId="3" fillId="0" borderId="0" xfId="0" applyNumberFormat="1" applyFont="1" applyFill="1" applyBorder="1" applyAlignment="1" applyProtection="1">
      <alignment horizontal="left"/>
      <protection locked="0"/>
    </xf>
    <xf numFmtId="254" fontId="0" fillId="0" borderId="0" xfId="0" applyNumberFormat="1" applyAlignment="1"/>
    <xf numFmtId="254" fontId="18" fillId="0" borderId="0" xfId="0" applyNumberFormat="1" applyFont="1" applyAlignment="1">
      <alignment horizontal="center" vertical="center"/>
    </xf>
    <xf numFmtId="254" fontId="19" fillId="0" borderId="0" xfId="0" applyNumberFormat="1" applyFont="1" applyAlignment="1"/>
    <xf numFmtId="254" fontId="3" fillId="0" borderId="0" xfId="750" applyNumberFormat="1" applyFont="1" applyBorder="1" applyAlignment="1">
      <alignment horizontal="right" vertical="center"/>
    </xf>
    <xf numFmtId="254" fontId="23" fillId="0" borderId="1" xfId="0" applyNumberFormat="1" applyFont="1" applyBorder="1" applyAlignment="1">
      <alignment horizontal="center" vertical="center" wrapText="1"/>
    </xf>
    <xf numFmtId="0" fontId="4" fillId="0" borderId="1"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left" vertical="center"/>
    </xf>
    <xf numFmtId="254" fontId="23" fillId="0" borderId="3" xfId="0" applyNumberFormat="1" applyFont="1" applyBorder="1" applyAlignment="1">
      <alignment horizontal="center" vertical="center" wrapText="1"/>
    </xf>
    <xf numFmtId="254" fontId="23" fillId="0" borderId="4" xfId="0" applyNumberFormat="1" applyFont="1" applyBorder="1" applyAlignment="1">
      <alignment horizontal="center" vertical="center" wrapText="1"/>
    </xf>
    <xf numFmtId="254" fontId="23" fillId="0" borderId="1" xfId="0" applyNumberFormat="1" applyFont="1" applyBorder="1" applyAlignment="1"/>
    <xf numFmtId="254" fontId="0" fillId="0" borderId="1" xfId="0" applyNumberFormat="1" applyBorder="1" applyAlignment="1"/>
    <xf numFmtId="254" fontId="23" fillId="0" borderId="1" xfId="0" applyNumberFormat="1" applyFont="1" applyBorder="1" applyAlignment="1">
      <alignment horizontal="left" vertical="center" wrapText="1"/>
    </xf>
    <xf numFmtId="254" fontId="19" fillId="0" borderId="1" xfId="0" applyNumberFormat="1" applyFont="1" applyBorder="1" applyAlignment="1"/>
    <xf numFmtId="254" fontId="19" fillId="0" borderId="1" xfId="722" applyNumberFormat="1" applyFont="1" applyFill="1" applyBorder="1" applyAlignment="1">
      <alignment vertical="center"/>
    </xf>
    <xf numFmtId="254" fontId="19" fillId="0" borderId="1" xfId="0" applyNumberFormat="1" applyFont="1" applyBorder="1" applyAlignment="1">
      <alignment horizontal="left" vertical="center" wrapText="1"/>
    </xf>
    <xf numFmtId="254" fontId="24" fillId="0" borderId="0" xfId="0" applyNumberFormat="1" applyFont="1" applyAlignment="1">
      <alignment horizontal="center" vertical="center"/>
    </xf>
    <xf numFmtId="254" fontId="3" fillId="0" borderId="1" xfId="0" applyNumberFormat="1" applyFont="1" applyBorder="1" applyAlignment="1">
      <alignment vertical="center" wrapText="1"/>
    </xf>
    <xf numFmtId="254" fontId="19" fillId="0" borderId="1" xfId="0" applyNumberFormat="1" applyFont="1" applyBorder="1" applyAlignment="1">
      <alignment vertical="center" wrapText="1"/>
    </xf>
    <xf numFmtId="254" fontId="19" fillId="0" borderId="1" xfId="715" applyNumberFormat="1" applyFont="1" applyFill="1" applyBorder="1" applyAlignment="1">
      <alignment vertical="center" wrapText="1"/>
    </xf>
    <xf numFmtId="254" fontId="19" fillId="0" borderId="1" xfId="0" applyNumberFormat="1" applyFont="1" applyBorder="1" applyAlignment="1">
      <alignment vertical="center"/>
    </xf>
    <xf numFmtId="254" fontId="22" fillId="0" borderId="1" xfId="0" applyNumberFormat="1" applyFont="1" applyBorder="1" applyAlignment="1">
      <alignment horizontal="center" vertical="center"/>
    </xf>
    <xf numFmtId="254" fontId="25" fillId="0" borderId="0" xfId="0" applyNumberFormat="1" applyFont="1" applyAlignment="1"/>
    <xf numFmtId="254" fontId="26" fillId="0" borderId="0" xfId="0" applyNumberFormat="1" applyFont="1" applyAlignment="1"/>
    <xf numFmtId="254" fontId="3" fillId="0" borderId="1" xfId="0" applyNumberFormat="1" applyFont="1" applyBorder="1" applyAlignment="1">
      <alignment horizontal="left" vertical="center" wrapText="1"/>
    </xf>
    <xf numFmtId="254" fontId="22" fillId="0" borderId="1" xfId="0" applyNumberFormat="1" applyFont="1" applyBorder="1" applyAlignment="1">
      <alignment vertical="center" wrapText="1"/>
    </xf>
    <xf numFmtId="254" fontId="22" fillId="0" borderId="1" xfId="0" applyNumberFormat="1" applyFont="1" applyBorder="1" applyAlignment="1">
      <alignment horizontal="center" vertical="center" wrapText="1"/>
    </xf>
    <xf numFmtId="254" fontId="22" fillId="0" borderId="1" xfId="0" applyNumberFormat="1" applyFont="1" applyBorder="1" applyAlignment="1">
      <alignment horizontal="right" vertical="center"/>
    </xf>
    <xf numFmtId="254" fontId="22" fillId="0" borderId="1" xfId="0" applyNumberFormat="1" applyFont="1" applyBorder="1" applyAlignment="1">
      <alignment horizontal="left" vertical="center" wrapText="1"/>
    </xf>
    <xf numFmtId="254" fontId="3" fillId="0" borderId="1" xfId="0" applyNumberFormat="1" applyFont="1" applyBorder="1" applyAlignment="1">
      <alignment horizontal="right" vertical="center"/>
    </xf>
    <xf numFmtId="254" fontId="3" fillId="0" borderId="1" xfId="722" applyNumberFormat="1" applyFont="1" applyFill="1" applyBorder="1" applyAlignment="1" applyProtection="1">
      <alignment horizontal="left" vertical="center"/>
      <protection locked="0"/>
    </xf>
    <xf numFmtId="254" fontId="3" fillId="0" borderId="1" xfId="0" applyNumberFormat="1" applyFont="1" applyFill="1" applyBorder="1" applyAlignment="1">
      <alignment horizontal="left" vertical="center" wrapText="1"/>
    </xf>
    <xf numFmtId="254" fontId="27" fillId="0" borderId="0" xfId="2" applyNumberFormat="1" applyFont="1" applyFill="1" applyAlignment="1" applyProtection="1">
      <alignment horizontal="center" vertical="center"/>
    </xf>
    <xf numFmtId="254" fontId="28" fillId="0" borderId="0" xfId="2" applyNumberFormat="1" applyFont="1" applyFill="1" applyAlignment="1" applyProtection="1">
      <alignment horizontal="center" vertical="center"/>
    </xf>
    <xf numFmtId="254" fontId="16" fillId="0" borderId="0" xfId="0" applyNumberFormat="1" applyFont="1" applyAlignment="1"/>
    <xf numFmtId="254" fontId="19" fillId="0" borderId="0" xfId="2" applyNumberFormat="1" applyFont="1" applyAlignment="1">
      <alignment vertical="center"/>
    </xf>
    <xf numFmtId="254" fontId="23" fillId="0" borderId="1" xfId="0" applyNumberFormat="1" applyFont="1" applyBorder="1" applyAlignment="1">
      <alignment horizontal="center" vertical="center"/>
    </xf>
    <xf numFmtId="254" fontId="23" fillId="0" borderId="0" xfId="0" applyNumberFormat="1" applyFont="1" applyFill="1" applyAlignment="1"/>
    <xf numFmtId="254" fontId="19" fillId="0" borderId="1" xfId="0" applyNumberFormat="1" applyFont="1" applyFill="1" applyBorder="1" applyAlignment="1">
      <alignment horizontal="justify" vertical="center"/>
    </xf>
    <xf numFmtId="254" fontId="19" fillId="0" borderId="1" xfId="0" applyNumberFormat="1" applyFont="1" applyFill="1" applyBorder="1" applyAlignment="1" applyProtection="1">
      <alignment horizontal="right" vertical="center" wrapText="1"/>
    </xf>
    <xf numFmtId="254" fontId="19" fillId="0" borderId="0" xfId="0" applyNumberFormat="1" applyFont="1" applyFill="1" applyAlignment="1">
      <alignment vertical="center"/>
    </xf>
    <xf numFmtId="254" fontId="26" fillId="0" borderId="0" xfId="0" applyNumberFormat="1" applyFont="1" applyFill="1" applyAlignment="1">
      <alignment horizontal="left" vertical="center" wrapText="1"/>
    </xf>
    <xf numFmtId="251" fontId="0" fillId="0" borderId="0" xfId="0" applyNumberFormat="1" applyAlignment="1"/>
    <xf numFmtId="2" fontId="18" fillId="0" borderId="0" xfId="0" applyNumberFormat="1" applyFont="1" applyFill="1" applyAlignment="1" applyProtection="1">
      <alignment horizontal="center" vertical="center"/>
    </xf>
    <xf numFmtId="251" fontId="24" fillId="0" borderId="0" xfId="0" applyNumberFormat="1" applyFont="1" applyFill="1" applyAlignment="1" applyProtection="1">
      <alignment horizontal="center" vertical="center"/>
    </xf>
    <xf numFmtId="31" fontId="19" fillId="0" borderId="0" xfId="0" applyNumberFormat="1" applyFont="1" applyAlignment="1" applyProtection="1">
      <alignment horizontal="left"/>
    </xf>
    <xf numFmtId="251" fontId="3" fillId="0" borderId="0" xfId="750" applyNumberFormat="1" applyFont="1" applyBorder="1" applyAlignment="1">
      <alignment horizontal="right" vertical="center"/>
    </xf>
    <xf numFmtId="2" fontId="22" fillId="0" borderId="1" xfId="0" applyNumberFormat="1" applyFont="1" applyBorder="1" applyAlignment="1" applyProtection="1">
      <alignment horizontal="center" vertical="center" wrapText="1"/>
    </xf>
    <xf numFmtId="251" fontId="22" fillId="0" borderId="1" xfId="0" applyNumberFormat="1" applyFont="1" applyBorder="1" applyAlignment="1">
      <alignment horizontal="center" vertical="center" wrapText="1"/>
    </xf>
    <xf numFmtId="0" fontId="29" fillId="0" borderId="1" xfId="0" applyFont="1" applyFill="1" applyBorder="1" applyAlignment="1">
      <alignment horizontal="left" vertical="center" wrapText="1" shrinkToFit="1"/>
    </xf>
    <xf numFmtId="0" fontId="30" fillId="0" borderId="1" xfId="0" applyFont="1" applyFill="1" applyBorder="1" applyAlignment="1">
      <alignment horizontal="left" vertical="center" wrapText="1" shrinkToFit="1"/>
    </xf>
    <xf numFmtId="0" fontId="1" fillId="0" borderId="5" xfId="0" applyNumberFormat="1" applyFont="1" applyFill="1" applyBorder="1" applyAlignment="1" applyProtection="1"/>
    <xf numFmtId="237" fontId="0" fillId="0" borderId="0" xfId="0" applyNumberFormat="1" applyAlignment="1"/>
    <xf numFmtId="254" fontId="27" fillId="0" borderId="0" xfId="715" applyNumberFormat="1" applyFont="1" applyFill="1" applyAlignment="1">
      <alignment horizontal="center" vertical="center"/>
    </xf>
    <xf numFmtId="254" fontId="19" fillId="0" borderId="0" xfId="0" applyNumberFormat="1" applyFont="1" applyAlignment="1">
      <alignment vertical="center"/>
    </xf>
    <xf numFmtId="0" fontId="4" fillId="0" borderId="4" xfId="0" applyNumberFormat="1" applyFont="1" applyFill="1" applyBorder="1" applyAlignment="1" applyProtection="1">
      <alignment vertical="center"/>
    </xf>
    <xf numFmtId="0" fontId="1" fillId="0" borderId="1" xfId="0" applyNumberFormat="1" applyFont="1" applyFill="1" applyBorder="1" applyAlignment="1" applyProtection="1"/>
    <xf numFmtId="254" fontId="27" fillId="0" borderId="0" xfId="0" applyNumberFormat="1" applyFont="1" applyFill="1" applyAlignment="1" applyProtection="1">
      <alignment horizontal="center" vertical="center"/>
    </xf>
    <xf numFmtId="254" fontId="31" fillId="0" borderId="0" xfId="0" applyNumberFormat="1" applyFont="1" applyBorder="1" applyAlignment="1" applyProtection="1">
      <alignment horizontal="left"/>
    </xf>
    <xf numFmtId="254" fontId="23" fillId="0" borderId="1" xfId="0" applyNumberFormat="1" applyFont="1" applyBorder="1" applyAlignment="1" applyProtection="1">
      <alignment horizontal="center" vertical="center" wrapText="1"/>
    </xf>
    <xf numFmtId="254" fontId="22" fillId="0" borderId="1" xfId="0" applyNumberFormat="1" applyFont="1" applyBorder="1" applyAlignment="1" applyProtection="1">
      <alignment horizontal="center" vertical="center" wrapText="1"/>
    </xf>
    <xf numFmtId="0" fontId="3" fillId="0" borderId="1" xfId="0" applyNumberFormat="1" applyFont="1" applyFill="1" applyBorder="1" applyAlignment="1" applyProtection="1">
      <alignment horizontal="left" vertical="center"/>
    </xf>
    <xf numFmtId="0" fontId="22" fillId="0" borderId="1" xfId="0" applyNumberFormat="1" applyFont="1" applyFill="1" applyBorder="1" applyAlignment="1" applyProtection="1">
      <alignment vertical="center"/>
    </xf>
    <xf numFmtId="0" fontId="22" fillId="0" borderId="1" xfId="0" applyNumberFormat="1" applyFont="1" applyFill="1" applyBorder="1" applyAlignment="1" applyProtection="1">
      <alignment horizontal="left" vertical="center"/>
    </xf>
    <xf numFmtId="254" fontId="22" fillId="0" borderId="1" xfId="0" applyNumberFormat="1" applyFont="1" applyBorder="1" applyAlignment="1">
      <alignment vertical="center"/>
    </xf>
    <xf numFmtId="254" fontId="28" fillId="0" borderId="0" xfId="715" applyNumberFormat="1" applyFont="1" applyFill="1" applyAlignment="1">
      <alignment horizontal="center" vertical="center"/>
    </xf>
    <xf numFmtId="254" fontId="23" fillId="0" borderId="7" xfId="715" applyNumberFormat="1" applyFont="1" applyFill="1" applyBorder="1" applyAlignment="1">
      <alignment horizontal="center" vertical="center"/>
    </xf>
    <xf numFmtId="254" fontId="32" fillId="0" borderId="3" xfId="744" applyNumberFormat="1" applyFont="1" applyFill="1" applyBorder="1" applyAlignment="1" applyProtection="1">
      <alignment horizontal="left" vertical="center" wrapText="1"/>
    </xf>
    <xf numFmtId="254" fontId="32" fillId="0" borderId="1" xfId="715" applyNumberFormat="1" applyFont="1" applyFill="1" applyBorder="1" applyAlignment="1">
      <alignment vertical="center" wrapText="1"/>
    </xf>
    <xf numFmtId="254" fontId="33" fillId="0" borderId="3" xfId="715" applyNumberFormat="1" applyFont="1" applyFill="1" applyBorder="1" applyAlignment="1" applyProtection="1">
      <alignment horizontal="center" vertical="center"/>
    </xf>
    <xf numFmtId="254" fontId="33" fillId="0" borderId="1" xfId="715" applyNumberFormat="1" applyFont="1" applyFill="1" applyBorder="1" applyAlignment="1">
      <alignment vertical="center" wrapText="1"/>
    </xf>
    <xf numFmtId="254" fontId="33" fillId="0" borderId="7" xfId="715" applyNumberFormat="1" applyFont="1" applyFill="1" applyBorder="1" applyAlignment="1" applyProtection="1">
      <alignment horizontal="left" vertical="center"/>
    </xf>
    <xf numFmtId="254" fontId="32" fillId="0" borderId="1" xfId="0" applyNumberFormat="1" applyFont="1" applyBorder="1" applyAlignment="1"/>
    <xf numFmtId="254" fontId="33" fillId="0" borderId="1" xfId="715" applyNumberFormat="1" applyFont="1" applyFill="1" applyBorder="1" applyAlignment="1" applyProtection="1">
      <alignment horizontal="left" vertical="center"/>
    </xf>
    <xf numFmtId="254" fontId="3" fillId="0" borderId="0" xfId="715" applyNumberFormat="1" applyFont="1" applyFill="1" applyAlignment="1"/>
    <xf numFmtId="254" fontId="32" fillId="0" borderId="7" xfId="715" applyNumberFormat="1" applyFont="1" applyFill="1" applyBorder="1" applyAlignment="1" applyProtection="1">
      <alignment horizontal="left" vertical="center"/>
    </xf>
    <xf numFmtId="254" fontId="32" fillId="0" borderId="1" xfId="715" applyNumberFormat="1" applyFont="1" applyFill="1" applyBorder="1" applyAlignment="1" applyProtection="1">
      <alignment horizontal="left" vertical="center"/>
    </xf>
    <xf numFmtId="254" fontId="33" fillId="0" borderId="1" xfId="715" applyNumberFormat="1" applyFont="1" applyFill="1" applyBorder="1" applyAlignment="1" applyProtection="1">
      <alignment horizontal="center" vertical="center"/>
    </xf>
    <xf numFmtId="254" fontId="33" fillId="0" borderId="1" xfId="0" applyNumberFormat="1" applyFont="1" applyBorder="1" applyAlignment="1"/>
    <xf numFmtId="254" fontId="3" fillId="0" borderId="0" xfId="0" applyNumberFormat="1" applyFont="1" applyAlignment="1">
      <alignment vertical="center"/>
    </xf>
    <xf numFmtId="254" fontId="18" fillId="0" borderId="0" xfId="0" applyNumberFormat="1" applyFont="1" applyFill="1" applyAlignment="1">
      <alignment horizontal="center" vertical="center"/>
    </xf>
    <xf numFmtId="254" fontId="24" fillId="0" borderId="0" xfId="0" applyNumberFormat="1" applyFont="1" applyFill="1" applyAlignment="1">
      <alignment horizontal="center" vertical="center"/>
    </xf>
    <xf numFmtId="254" fontId="19" fillId="0" borderId="0" xfId="0" applyNumberFormat="1" applyFont="1" applyFill="1" applyAlignment="1">
      <alignment horizontal="left"/>
    </xf>
    <xf numFmtId="254" fontId="23" fillId="0" borderId="1" xfId="0" applyNumberFormat="1" applyFont="1" applyFill="1" applyBorder="1" applyAlignment="1">
      <alignment horizontal="center" vertical="center"/>
    </xf>
    <xf numFmtId="254" fontId="4" fillId="0" borderId="0" xfId="0" applyNumberFormat="1" applyFont="1" applyAlignment="1">
      <alignment vertical="center"/>
    </xf>
    <xf numFmtId="254" fontId="3" fillId="0" borderId="1" xfId="0" applyNumberFormat="1" applyFont="1" applyFill="1" applyBorder="1" applyAlignment="1">
      <alignment horizontal="left" vertical="center"/>
    </xf>
    <xf numFmtId="254" fontId="19" fillId="0" borderId="1" xfId="0" applyNumberFormat="1" applyFont="1" applyBorder="1" applyAlignment="1">
      <alignment horizontal="right" vertical="center" wrapText="1"/>
    </xf>
    <xf numFmtId="254" fontId="3" fillId="0" borderId="1" xfId="744" applyNumberFormat="1" applyFont="1" applyFill="1" applyBorder="1" applyAlignment="1" applyProtection="1">
      <alignment horizontal="left" vertical="center" wrapText="1"/>
    </xf>
    <xf numFmtId="254" fontId="19" fillId="0" borderId="1" xfId="715" applyNumberFormat="1" applyFont="1" applyFill="1" applyBorder="1" applyAlignment="1">
      <alignment horizontal="right" vertical="center" wrapText="1"/>
    </xf>
    <xf numFmtId="254" fontId="22" fillId="0" borderId="1" xfId="0" applyNumberFormat="1" applyFont="1" applyFill="1" applyBorder="1" applyAlignment="1" applyProtection="1">
      <alignment horizontal="center" vertical="center"/>
    </xf>
    <xf numFmtId="254" fontId="23" fillId="0" borderId="1" xfId="715" applyNumberFormat="1" applyFont="1" applyFill="1" applyBorder="1" applyAlignment="1">
      <alignment horizontal="right" vertical="center" wrapText="1"/>
    </xf>
    <xf numFmtId="254" fontId="22" fillId="0" borderId="1" xfId="0" applyNumberFormat="1" applyFont="1" applyFill="1" applyBorder="1" applyAlignment="1" applyProtection="1">
      <alignment vertical="center"/>
    </xf>
    <xf numFmtId="254" fontId="19" fillId="0" borderId="1" xfId="0" applyNumberFormat="1" applyFont="1" applyFill="1" applyBorder="1" applyAlignment="1" applyProtection="1">
      <alignment horizontal="left" vertical="center"/>
    </xf>
    <xf numFmtId="254" fontId="19" fillId="0" borderId="1" xfId="0" applyNumberFormat="1" applyFont="1" applyBorder="1" applyAlignment="1">
      <alignment horizontal="right"/>
    </xf>
    <xf numFmtId="254" fontId="23" fillId="0" borderId="1" xfId="0" applyNumberFormat="1" applyFont="1" applyBorder="1" applyAlignment="1">
      <alignment horizontal="right"/>
    </xf>
    <xf numFmtId="254" fontId="34" fillId="0" borderId="1" xfId="0" applyNumberFormat="1" applyFont="1" applyFill="1" applyBorder="1" applyAlignment="1" applyProtection="1">
      <alignment horizontal="right" vertical="center" wrapText="1"/>
    </xf>
    <xf numFmtId="254" fontId="18" fillId="0" borderId="0" xfId="0" applyNumberFormat="1" applyFont="1" applyFill="1" applyAlignment="1" applyProtection="1">
      <alignment horizontal="center" vertical="center"/>
    </xf>
    <xf numFmtId="254" fontId="19" fillId="0" borderId="0" xfId="0" applyNumberFormat="1" applyFont="1" applyAlignment="1" applyProtection="1">
      <alignment horizontal="left"/>
    </xf>
    <xf numFmtId="254" fontId="23" fillId="0" borderId="2" xfId="0" applyNumberFormat="1" applyFont="1" applyBorder="1" applyAlignment="1" applyProtection="1">
      <alignment horizontal="center" vertical="center" wrapText="1"/>
    </xf>
    <xf numFmtId="254" fontId="23" fillId="0" borderId="3" xfId="0" applyNumberFormat="1" applyFont="1" applyBorder="1" applyAlignment="1" applyProtection="1">
      <alignment horizontal="center" vertical="center" wrapText="1"/>
    </xf>
    <xf numFmtId="254" fontId="23" fillId="0" borderId="8" xfId="0" applyNumberFormat="1" applyFont="1" applyBorder="1" applyAlignment="1" applyProtection="1">
      <alignment horizontal="center" vertical="center" wrapText="1"/>
    </xf>
    <xf numFmtId="254" fontId="23" fillId="0" borderId="4" xfId="0" applyNumberFormat="1" applyFont="1" applyBorder="1" applyAlignment="1" applyProtection="1">
      <alignment horizontal="center" vertical="center" wrapText="1"/>
    </xf>
    <xf numFmtId="254" fontId="23" fillId="0" borderId="5" xfId="0" applyNumberFormat="1" applyFont="1" applyBorder="1" applyAlignment="1" applyProtection="1">
      <alignment horizontal="center" vertical="center" wrapText="1"/>
    </xf>
    <xf numFmtId="254" fontId="22" fillId="0" borderId="1" xfId="0" applyNumberFormat="1" applyFont="1" applyFill="1" applyBorder="1" applyAlignment="1" applyProtection="1">
      <alignment horizontal="left" vertical="center" wrapText="1" indent="1"/>
    </xf>
    <xf numFmtId="254" fontId="19" fillId="0" borderId="1" xfId="0" applyNumberFormat="1" applyFont="1" applyFill="1" applyBorder="1" applyAlignment="1" applyProtection="1">
      <alignment vertical="center" wrapText="1"/>
    </xf>
    <xf numFmtId="254" fontId="19" fillId="0" borderId="1" xfId="715" applyNumberFormat="1" applyFont="1" applyFill="1" applyBorder="1" applyAlignment="1" applyProtection="1">
      <alignment vertical="center" wrapText="1"/>
    </xf>
    <xf numFmtId="254" fontId="19" fillId="0" borderId="1" xfId="0" applyNumberFormat="1" applyFont="1" applyBorder="1" applyAlignment="1" applyProtection="1">
      <alignment horizontal="right" vertical="center" wrapText="1"/>
    </xf>
    <xf numFmtId="254" fontId="0" fillId="0" borderId="0" xfId="0" applyNumberFormat="1" applyFont="1" applyAlignment="1"/>
    <xf numFmtId="254" fontId="2" fillId="0" borderId="0" xfId="0" applyNumberFormat="1" applyFont="1" applyFill="1" applyAlignment="1" applyProtection="1">
      <alignment horizontal="center" vertical="center"/>
    </xf>
    <xf numFmtId="254" fontId="28" fillId="0" borderId="0" xfId="0" applyNumberFormat="1" applyFont="1" applyFill="1" applyAlignment="1" applyProtection="1">
      <alignment horizontal="center" vertical="center"/>
    </xf>
    <xf numFmtId="254" fontId="3" fillId="0" borderId="0" xfId="0" applyNumberFormat="1" applyFont="1" applyAlignment="1" applyProtection="1">
      <alignment horizontal="left"/>
    </xf>
    <xf numFmtId="254" fontId="3" fillId="0" borderId="1" xfId="0" applyNumberFormat="1" applyFont="1" applyFill="1" applyBorder="1" applyAlignment="1" applyProtection="1">
      <alignment horizontal="left" vertical="center" wrapText="1" indent="1"/>
    </xf>
    <xf numFmtId="254" fontId="22" fillId="0" borderId="1" xfId="0" applyNumberFormat="1" applyFont="1" applyBorder="1" applyAlignment="1">
      <alignment horizontal="right" vertical="center" wrapText="1"/>
    </xf>
    <xf numFmtId="254" fontId="3" fillId="0" borderId="1" xfId="0" applyNumberFormat="1" applyFont="1" applyFill="1" applyBorder="1" applyAlignment="1" applyProtection="1">
      <alignment horizontal="left" vertical="center" wrapText="1" indent="2"/>
    </xf>
    <xf numFmtId="254" fontId="3" fillId="0" borderId="1" xfId="0" applyNumberFormat="1" applyFont="1" applyFill="1" applyBorder="1" applyAlignment="1" applyProtection="1">
      <alignment horizontal="right" vertical="center" wrapText="1"/>
    </xf>
    <xf numFmtId="254" fontId="22" fillId="0" borderId="1" xfId="715" applyNumberFormat="1" applyFont="1" applyFill="1" applyBorder="1" applyAlignment="1">
      <alignment horizontal="right" vertical="center" wrapText="1"/>
    </xf>
    <xf numFmtId="254" fontId="3" fillId="0" borderId="1" xfId="715" applyNumberFormat="1" applyFont="1" applyFill="1" applyBorder="1" applyAlignment="1">
      <alignment horizontal="right" vertical="center" wrapText="1"/>
    </xf>
    <xf numFmtId="254" fontId="3" fillId="0" borderId="1" xfId="0" applyNumberFormat="1" applyFont="1" applyFill="1" applyBorder="1" applyAlignment="1" applyProtection="1">
      <alignment horizontal="left" vertical="center" wrapText="1" indent="3"/>
    </xf>
    <xf numFmtId="254" fontId="35" fillId="0" borderId="1" xfId="0" applyNumberFormat="1" applyFont="1" applyBorder="1" applyAlignment="1">
      <alignment horizontal="right" vertical="center"/>
    </xf>
    <xf numFmtId="254" fontId="1" fillId="0" borderId="0" xfId="0" applyNumberFormat="1" applyFont="1" applyAlignment="1">
      <alignment horizontal="center" vertical="center"/>
    </xf>
    <xf numFmtId="254" fontId="36" fillId="0" borderId="0" xfId="0" applyNumberFormat="1" applyFont="1" applyBorder="1" applyAlignment="1" applyProtection="1">
      <alignment horizontal="left"/>
    </xf>
    <xf numFmtId="254" fontId="1" fillId="0" borderId="0" xfId="0" applyNumberFormat="1" applyFont="1" applyAlignment="1">
      <alignment vertical="center"/>
    </xf>
    <xf numFmtId="0" fontId="17" fillId="0" borderId="3" xfId="0" applyNumberFormat="1" applyFont="1" applyFill="1" applyBorder="1" applyAlignment="1" applyProtection="1">
      <alignment horizontal="left" vertical="center"/>
    </xf>
    <xf numFmtId="254" fontId="17" fillId="0" borderId="1" xfId="0" applyNumberFormat="1" applyFont="1" applyBorder="1" applyAlignment="1" applyProtection="1">
      <alignment vertical="center" wrapText="1"/>
    </xf>
    <xf numFmtId="254" fontId="1" fillId="0" borderId="0" xfId="0" applyNumberFormat="1" applyFont="1" applyFill="1" applyAlignment="1">
      <alignment vertical="center"/>
    </xf>
    <xf numFmtId="0" fontId="4" fillId="0" borderId="3" xfId="0" applyNumberFormat="1" applyFont="1" applyFill="1" applyBorder="1" applyAlignment="1" applyProtection="1">
      <alignment horizontal="left" vertical="center"/>
    </xf>
    <xf numFmtId="254" fontId="4" fillId="0" borderId="1" xfId="0" applyNumberFormat="1" applyFont="1" applyFill="1" applyBorder="1" applyAlignment="1">
      <alignment vertical="center"/>
    </xf>
    <xf numFmtId="254" fontId="17" fillId="0" borderId="1" xfId="0" applyNumberFormat="1" applyFont="1" applyFill="1" applyBorder="1" applyAlignment="1">
      <alignment vertical="center"/>
    </xf>
    <xf numFmtId="254" fontId="4" fillId="0" borderId="1" xfId="0" applyNumberFormat="1" applyFont="1" applyFill="1" applyBorder="1" applyAlignment="1"/>
    <xf numFmtId="254" fontId="4" fillId="0" borderId="1" xfId="0" applyNumberFormat="1" applyFont="1" applyBorder="1" applyAlignment="1"/>
    <xf numFmtId="254" fontId="17" fillId="0" borderId="1" xfId="0" applyNumberFormat="1" applyFont="1" applyBorder="1" applyAlignment="1"/>
    <xf numFmtId="254" fontId="3" fillId="0" borderId="0" xfId="0" applyNumberFormat="1" applyFont="1" applyAlignment="1"/>
    <xf numFmtId="254" fontId="0" fillId="2" borderId="0" xfId="0" applyNumberFormat="1" applyFont="1" applyFill="1" applyAlignment="1"/>
    <xf numFmtId="254" fontId="0" fillId="0" borderId="0" xfId="0" applyNumberFormat="1" applyFont="1" applyFill="1" applyAlignment="1"/>
    <xf numFmtId="254" fontId="2" fillId="2" borderId="0" xfId="0" applyNumberFormat="1" applyFont="1" applyFill="1" applyAlignment="1" applyProtection="1">
      <alignment horizontal="center" vertical="center"/>
    </xf>
    <xf numFmtId="254" fontId="36" fillId="2" borderId="0" xfId="0" applyNumberFormat="1" applyFont="1" applyFill="1" applyBorder="1" applyAlignment="1" applyProtection="1">
      <alignment horizontal="left"/>
    </xf>
    <xf numFmtId="254" fontId="3" fillId="0" borderId="0" xfId="0" applyNumberFormat="1" applyFont="1" applyBorder="1" applyAlignment="1" applyProtection="1">
      <alignment horizontal="left"/>
    </xf>
    <xf numFmtId="254" fontId="22" fillId="0" borderId="2" xfId="0" applyNumberFormat="1" applyFont="1" applyBorder="1" applyAlignment="1" applyProtection="1">
      <alignment horizontal="center" vertical="center" wrapText="1"/>
    </xf>
    <xf numFmtId="254" fontId="22" fillId="0" borderId="2" xfId="0" applyNumberFormat="1" applyFont="1" applyBorder="1" applyAlignment="1">
      <alignment horizontal="center" vertical="center" wrapText="1"/>
    </xf>
    <xf numFmtId="254" fontId="22" fillId="0" borderId="5" xfId="0" applyNumberFormat="1" applyFont="1" applyBorder="1" applyAlignment="1" applyProtection="1">
      <alignment horizontal="center" vertical="center" wrapText="1"/>
    </xf>
    <xf numFmtId="254" fontId="22" fillId="0" borderId="5" xfId="0" applyNumberFormat="1" applyFont="1" applyBorder="1" applyAlignment="1">
      <alignment horizontal="center" vertical="center" wrapText="1"/>
    </xf>
    <xf numFmtId="254" fontId="3" fillId="0" borderId="0" xfId="0" applyNumberFormat="1" applyFont="1" applyFill="1" applyAlignment="1">
      <alignment vertical="center"/>
    </xf>
    <xf numFmtId="254" fontId="37" fillId="0" borderId="1" xfId="751" applyNumberFormat="1" applyFont="1" applyFill="1" applyBorder="1" applyAlignment="1" applyProtection="1">
      <alignment vertical="center"/>
      <protection locked="0"/>
    </xf>
    <xf numFmtId="254" fontId="37" fillId="0" borderId="1" xfId="715" applyNumberFormat="1" applyFont="1" applyFill="1" applyBorder="1" applyAlignment="1">
      <alignment vertical="center" wrapText="1"/>
    </xf>
    <xf numFmtId="254" fontId="3" fillId="0" borderId="1" xfId="751" applyNumberFormat="1" applyFont="1" applyFill="1" applyBorder="1" applyAlignment="1" applyProtection="1">
      <alignment vertical="center"/>
      <protection locked="0"/>
    </xf>
    <xf numFmtId="254" fontId="22" fillId="0" borderId="1" xfId="164" applyNumberFormat="1" applyFont="1" applyFill="1" applyBorder="1" applyAlignment="1" applyProtection="1">
      <alignment horizontal="center" vertical="center"/>
      <protection locked="0"/>
    </xf>
    <xf numFmtId="254" fontId="38" fillId="0" borderId="1" xfId="715" applyNumberFormat="1" applyFont="1" applyFill="1" applyBorder="1" applyAlignment="1">
      <alignment vertical="center" wrapText="1"/>
    </xf>
    <xf numFmtId="254" fontId="22" fillId="0" borderId="1" xfId="751" applyNumberFormat="1" applyFont="1" applyFill="1" applyBorder="1" applyAlignment="1" applyProtection="1">
      <alignment vertical="center"/>
      <protection locked="0"/>
    </xf>
    <xf numFmtId="254" fontId="22" fillId="0" borderId="1" xfId="164" applyNumberFormat="1" applyFont="1" applyFill="1" applyBorder="1" applyAlignment="1" applyProtection="1">
      <alignment horizontal="left" vertical="center"/>
      <protection locked="0"/>
    </xf>
    <xf numFmtId="254" fontId="3" fillId="0" borderId="1" xfId="164" applyNumberFormat="1" applyFont="1" applyFill="1" applyBorder="1" applyAlignment="1" applyProtection="1">
      <alignment horizontal="left" vertical="center"/>
      <protection locked="0"/>
    </xf>
    <xf numFmtId="254" fontId="3" fillId="0" borderId="1" xfId="164" applyNumberFormat="1" applyFont="1" applyFill="1" applyBorder="1" applyAlignment="1" applyProtection="1">
      <alignment vertical="center"/>
      <protection locked="0"/>
    </xf>
    <xf numFmtId="254" fontId="37" fillId="0" borderId="1" xfId="0" applyNumberFormat="1" applyFont="1" applyBorder="1" applyAlignment="1"/>
    <xf numFmtId="254" fontId="38" fillId="0" borderId="1" xfId="0" applyNumberFormat="1" applyFont="1" applyBorder="1" applyAlignment="1"/>
    <xf numFmtId="254" fontId="2" fillId="0" borderId="0" xfId="747" applyNumberFormat="1" applyFont="1" applyFill="1" applyAlignment="1" applyProtection="1">
      <alignment horizontal="center" vertical="center"/>
    </xf>
    <xf numFmtId="254" fontId="1" fillId="0" borderId="0" xfId="0" applyNumberFormat="1" applyFont="1" applyFill="1" applyAlignment="1">
      <alignment horizontal="center" vertical="center"/>
    </xf>
    <xf numFmtId="254" fontId="39" fillId="0" borderId="0" xfId="0" applyNumberFormat="1" applyFont="1" applyBorder="1" applyAlignment="1" applyProtection="1">
      <alignment horizontal="left"/>
    </xf>
    <xf numFmtId="254" fontId="22" fillId="0" borderId="1" xfId="164" applyNumberFormat="1" applyFont="1" applyFill="1" applyBorder="1" applyAlignment="1" applyProtection="1">
      <alignment vertical="center"/>
      <protection locked="0"/>
    </xf>
    <xf numFmtId="254" fontId="22" fillId="0" borderId="1" xfId="715" applyNumberFormat="1" applyFont="1" applyFill="1" applyBorder="1" applyAlignment="1">
      <alignment vertical="center" wrapText="1"/>
    </xf>
    <xf numFmtId="254" fontId="3" fillId="0" borderId="0" xfId="0" applyNumberFormat="1" applyFont="1" applyFill="1" applyAlignment="1" applyProtection="1">
      <alignment vertical="center"/>
    </xf>
    <xf numFmtId="254" fontId="3" fillId="2" borderId="1" xfId="0" applyNumberFormat="1" applyFont="1" applyFill="1" applyBorder="1" applyAlignment="1" applyProtection="1">
      <alignment horizontal="left" vertical="center"/>
    </xf>
    <xf numFmtId="254" fontId="37" fillId="2" borderId="1" xfId="0" applyNumberFormat="1" applyFont="1" applyFill="1" applyBorder="1" applyAlignment="1" applyProtection="1">
      <alignment horizontal="right" vertical="center"/>
    </xf>
    <xf numFmtId="254" fontId="3" fillId="0" borderId="1" xfId="715" applyNumberFormat="1" applyFont="1" applyFill="1" applyBorder="1" applyAlignment="1">
      <alignment vertical="center" wrapText="1"/>
    </xf>
    <xf numFmtId="254" fontId="22" fillId="2" borderId="1" xfId="715" applyNumberFormat="1" applyFont="1" applyFill="1" applyBorder="1" applyAlignment="1">
      <alignment vertical="center" wrapText="1"/>
    </xf>
    <xf numFmtId="254" fontId="3" fillId="0" borderId="1" xfId="0" applyNumberFormat="1" applyFont="1" applyBorder="1" applyAlignment="1"/>
    <xf numFmtId="254" fontId="22" fillId="0" borderId="1" xfId="0" applyNumberFormat="1" applyFont="1" applyBorder="1" applyAlignment="1"/>
    <xf numFmtId="254" fontId="22" fillId="0" borderId="1" xfId="0" applyNumberFormat="1" applyFont="1" applyFill="1" applyBorder="1" applyAlignment="1"/>
    <xf numFmtId="0" fontId="40" fillId="0" borderId="0" xfId="0" applyFont="1" applyFill="1" applyBorder="1" applyAlignment="1">
      <alignment horizontal="center"/>
    </xf>
    <xf numFmtId="0" fontId="41" fillId="0" borderId="0" xfId="0" applyFont="1" applyFill="1" applyBorder="1" applyAlignment="1"/>
    <xf numFmtId="0" fontId="19" fillId="0" borderId="0" xfId="747" applyFont="1" applyFill="1" applyAlignment="1"/>
    <xf numFmtId="0" fontId="42" fillId="0" borderId="0" xfId="747" applyNumberFormat="1" applyFont="1" applyFill="1" applyAlignment="1" applyProtection="1">
      <alignment horizontal="center" vertical="center"/>
    </xf>
    <xf numFmtId="0" fontId="43" fillId="0" borderId="0" xfId="747" applyNumberFormat="1" applyFont="1" applyFill="1" applyAlignment="1" applyProtection="1">
      <alignment horizontal="center" vertical="center"/>
    </xf>
    <xf numFmtId="0" fontId="22" fillId="0" borderId="0" xfId="747" applyFont="1" applyFill="1" applyAlignment="1">
      <alignment vertical="center"/>
    </xf>
    <xf numFmtId="0" fontId="23" fillId="0" borderId="1" xfId="747" applyNumberFormat="1" applyFont="1" applyFill="1" applyBorder="1" applyAlignment="1" applyProtection="1">
      <alignment horizontal="center" vertical="center"/>
    </xf>
    <xf numFmtId="0" fontId="3" fillId="0" borderId="0" xfId="747" applyFont="1" applyFill="1" applyAlignment="1">
      <alignment vertical="center"/>
    </xf>
    <xf numFmtId="0" fontId="19" fillId="0" borderId="1" xfId="747" applyNumberFormat="1" applyFont="1" applyFill="1" applyBorder="1" applyAlignment="1" applyProtection="1">
      <alignment horizontal="left" vertical="center"/>
    </xf>
    <xf numFmtId="0" fontId="3" fillId="0" borderId="1" xfId="747" applyFont="1" applyFill="1" applyBorder="1" applyAlignment="1">
      <alignment vertical="center" wrapText="1"/>
    </xf>
    <xf numFmtId="0" fontId="19" fillId="0" borderId="1" xfId="747" applyNumberFormat="1" applyFont="1" applyFill="1" applyBorder="1" applyAlignment="1" applyProtection="1">
      <alignment horizontal="center" vertical="center"/>
    </xf>
    <xf numFmtId="0" fontId="3" fillId="0" borderId="0" xfId="747" applyNumberFormat="1" applyFont="1" applyFill="1" applyBorder="1" applyAlignment="1" applyProtection="1">
      <alignment vertical="center"/>
    </xf>
  </cellXfs>
  <cellStyles count="90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 1 4" xfId="49"/>
    <cellStyle name="?? [0.00]_Analysis of Loans" xfId="50"/>
    <cellStyle name="?? [0]" xfId="51"/>
    <cellStyle name="??_x0011_?_x0010_?" xfId="52"/>
    <cellStyle name="???? [0.00]_Analysis of Loans" xfId="53"/>
    <cellStyle name="????_Analysis of Loans" xfId="54"/>
    <cellStyle name="?…????è [0.00]_Region Orders (2)" xfId="55"/>
    <cellStyle name="?…????è_Region Orders (2)" xfId="56"/>
    <cellStyle name="?鹎%U龡&amp;H?_x0008__x001c__x001c_?_x0007__x0001__x0001_ 2" xfId="57"/>
    <cellStyle name="?鹎%U龡&amp;H齲_x0001_C铣_x0014__x0007__x0001__x0001_ 3" xfId="58"/>
    <cellStyle name="@_text" xfId="59"/>
    <cellStyle name="_00  2011年考核表 2" xfId="60"/>
    <cellStyle name="_1123试算平衡表（模板）（马雪泉）" xfId="61"/>
    <cellStyle name="_14新宾 3" xfId="62"/>
    <cellStyle name="_2005年1月报人大材料（非附表" xfId="63"/>
    <cellStyle name="_2006年综合经营计划表（城北支行版5）" xfId="64"/>
    <cellStyle name="_4、“三个一”年度行动计划" xfId="65"/>
    <cellStyle name="_4月表 3" xfId="66"/>
    <cellStyle name="_Book1_1 3" xfId="67"/>
    <cellStyle name="_Book1_3 2" xfId="68"/>
    <cellStyle name="_Book1_5" xfId="69"/>
    <cellStyle name="_ET_STYLE_NoName_00__汇总表7.21 3" xfId="70"/>
    <cellStyle name="_ET_STYLE_NoName_00__县公司" xfId="71"/>
    <cellStyle name="_norma1_2007年上半年我市、全国、辽宁省、15城市财政收支情况表－政府全会用 3" xfId="72"/>
    <cellStyle name="_弱电系统设备配置报价清单" xfId="73"/>
    <cellStyle name="_市本级财力的明细(按24.8%) 4" xfId="74"/>
    <cellStyle name="_中小表1 2" xfId="75"/>
    <cellStyle name="_最终版-全口径表120100715(终版) 3 2 4 2" xfId="76"/>
    <cellStyle name="{Comma [0]}" xfId="77"/>
    <cellStyle name="{Comma}" xfId="78"/>
    <cellStyle name="{Date}" xfId="79"/>
    <cellStyle name="{Month}" xfId="80"/>
    <cellStyle name="{Percent}" xfId="81"/>
    <cellStyle name="{Thousand [0]}" xfId="82"/>
    <cellStyle name="{Thousand}" xfId="83"/>
    <cellStyle name="{Z'0000(1 dec)}" xfId="84"/>
    <cellStyle name="{Z'0000(4 dec)}" xfId="85"/>
    <cellStyle name="0%" xfId="86"/>
    <cellStyle name="0,0_x000d__x000a_NA_x000d__x000a_ 3" xfId="87"/>
    <cellStyle name="0.0%" xfId="88"/>
    <cellStyle name="0.00%" xfId="89"/>
    <cellStyle name="1" xfId="90"/>
    <cellStyle name="20% - Accent3 2 2 5" xfId="91"/>
    <cellStyle name="20% - Accent3 3 2 2" xfId="92"/>
    <cellStyle name="20% - Accent4 3 2 2" xfId="93"/>
    <cellStyle name="20% - Accent4 3 2 4" xfId="94"/>
    <cellStyle name="20% - Accent4 4" xfId="95"/>
    <cellStyle name="20% - Accent4 6" xfId="96"/>
    <cellStyle name="20% - Accent5 2 2 5" xfId="97"/>
    <cellStyle name="20% - Accent5 3 2 2" xfId="98"/>
    <cellStyle name="20% - Accent5 4 2" xfId="99"/>
    <cellStyle name="20% - Accent6 2 2 4" xfId="100"/>
    <cellStyle name="20% - Accent6 3 2 2" xfId="101"/>
    <cellStyle name="20% - 輔色1 2" xfId="102"/>
    <cellStyle name="20% - 輔色2" xfId="103"/>
    <cellStyle name="20% - 輔色3" xfId="104"/>
    <cellStyle name="20% - 輔色4" xfId="105"/>
    <cellStyle name="20% - 輔色5 2" xfId="106"/>
    <cellStyle name="20% - 輔色6" xfId="107"/>
    <cellStyle name="20% - 强调文字颜色 1 2 4_2017年人大参阅资料（代表大会-定）1.14" xfId="108"/>
    <cellStyle name="20% - 强调文字颜色 1 2 7" xfId="109"/>
    <cellStyle name="20% - 强调文字颜色 1 2_2017年人大参阅资料（代表大会-定）1.14" xfId="110"/>
    <cellStyle name="20% - 强调文字颜色 1 3" xfId="111"/>
    <cellStyle name="20% - 强调文字颜色 1 3 15" xfId="112"/>
    <cellStyle name="20% - 强调文字颜色 1 3 2 2 2" xfId="113"/>
    <cellStyle name="20% - 强调文字颜色 1 3 2 4" xfId="114"/>
    <cellStyle name="20% - 强调文字颜色 1 3 3 2 17" xfId="115"/>
    <cellStyle name="20% - 强调文字颜色 1 3 4 3" xfId="116"/>
    <cellStyle name="20% - 强调文字颜色 1 4 3" xfId="117"/>
    <cellStyle name="20% - 强调文字颜色 1 7" xfId="118"/>
    <cellStyle name="20% - 强调文字颜色 2 2 6" xfId="119"/>
    <cellStyle name="20% - 强调文字颜色 2 2_2017年人大参阅资料（代表大会-定）1.14" xfId="120"/>
    <cellStyle name="20% - 强调文字颜色 2 3 13" xfId="121"/>
    <cellStyle name="20% - 强调文字颜色 2 3 2" xfId="122"/>
    <cellStyle name="20% - 强调文字颜色 2 3 2 4" xfId="123"/>
    <cellStyle name="20% - 强调文字颜色 2 3 3 2 10" xfId="124"/>
    <cellStyle name="20% - 强调文字颜色 2 3 4 2" xfId="125"/>
    <cellStyle name="20% - 强调文字颜色 2 3 4 6" xfId="126"/>
    <cellStyle name="20% - 强调文字颜色 2 3 6" xfId="127"/>
    <cellStyle name="20% - 强调文字颜色 2 5 4" xfId="128"/>
    <cellStyle name="20% - 强调文字颜色 3 2 3 3" xfId="129"/>
    <cellStyle name="20% - 强调文字颜色 3 2 4 3 9" xfId="130"/>
    <cellStyle name="20% - 强调文字颜色 3 2 4_2017年人大参阅资料（代表大会-定）1.14" xfId="131"/>
    <cellStyle name="20% - 强调文字颜色 3 2_2017年人大参阅资料（代表大会-定）1.14" xfId="132"/>
    <cellStyle name="20% - 强调文字颜色 3 3 17" xfId="133"/>
    <cellStyle name="20% - 强调文字颜色 3 3 2" xfId="134"/>
    <cellStyle name="20% - 强调文字颜色 3 3 2 5" xfId="135"/>
    <cellStyle name="20% - 强调文字颜色 3 3 3 2 5" xfId="136"/>
    <cellStyle name="20% - 强调文字颜色 3 3 4 2" xfId="137"/>
    <cellStyle name="20% - 强调文字颜色 3 3 4 9" xfId="138"/>
    <cellStyle name="20% - 强调文字颜色 3 4" xfId="139"/>
    <cellStyle name="20% - 强调文字颜色 4 2 4 2 2 7" xfId="140"/>
    <cellStyle name="20% - 强调文字颜色 4 3" xfId="141"/>
    <cellStyle name="20% - 强调文字颜色 4 3 14" xfId="142"/>
    <cellStyle name="20% - 强调文字颜色 4 3 2 4" xfId="143"/>
    <cellStyle name="20% - 强调文字颜色 4 3 4 2" xfId="144"/>
    <cellStyle name="20% - 强调文字颜色 4 3 4 9" xfId="145"/>
    <cellStyle name="20% - 强调文字颜色 4 3_2017年人大参阅资料（代表大会-定）1.14" xfId="146"/>
    <cellStyle name="20% - 强调文字颜色 4 5" xfId="147"/>
    <cellStyle name="20% - 强调文字颜色 5 2 22" xfId="148"/>
    <cellStyle name="20% - 强调文字颜色 5 2 3_2017年人大参阅资料（代表大会-定）1.14" xfId="149"/>
    <cellStyle name="20% - 强调文字颜色 5 3 2 2 2" xfId="150"/>
    <cellStyle name="20% - 强调文字颜色 5 3 2 5" xfId="151"/>
    <cellStyle name="20% - 强调文字颜色 5 3 4" xfId="152"/>
    <cellStyle name="20% - 强调文字颜色 5 3 5" xfId="153"/>
    <cellStyle name="20% - 强调文字颜色 5 3 5 2" xfId="154"/>
    <cellStyle name="20% - 强调文字颜色 5 3 6" xfId="155"/>
    <cellStyle name="20% - 强调文字颜色 5 4" xfId="156"/>
    <cellStyle name="20% - 强调文字颜色 6 2 12" xfId="157"/>
    <cellStyle name="20% - 强调文字颜色 6 3 2" xfId="158"/>
    <cellStyle name="20% - 强调文字颜色 6 3 2 4" xfId="159"/>
    <cellStyle name="20% - 强调文字颜色 6 3 20" xfId="160"/>
    <cellStyle name="20% - 强调文字颜色 6 3 4 2" xfId="161"/>
    <cellStyle name="20% - 强调文字颜色 6 3 4 8" xfId="162"/>
    <cellStyle name="20% - 强调文字颜色 6 4 3" xfId="163"/>
    <cellStyle name="3232" xfId="164"/>
    <cellStyle name="40% - Accent1 2 4" xfId="165"/>
    <cellStyle name="40% - Accent2 2 4" xfId="166"/>
    <cellStyle name="40% - Accent2 6" xfId="167"/>
    <cellStyle name="40% - Accent3 3 2 3" xfId="168"/>
    <cellStyle name="40% - Accent3 4 2" xfId="169"/>
    <cellStyle name="40% - Accent5 3 2 2" xfId="170"/>
    <cellStyle name="40% - Accent5 3 2 4" xfId="171"/>
    <cellStyle name="40% - Accent6 2 2 3" xfId="172"/>
    <cellStyle name="40% - Accent6 3 2 2" xfId="173"/>
    <cellStyle name="40% - 輔色2" xfId="174"/>
    <cellStyle name="40% - 輔色3" xfId="175"/>
    <cellStyle name="40% - 輔色6" xfId="176"/>
    <cellStyle name="40% - 强调文字颜色 1 3 11" xfId="177"/>
    <cellStyle name="40% - 强调文字颜色 1 3 2 5" xfId="178"/>
    <cellStyle name="40% - 强调文字颜色 1 3 3 14" xfId="179"/>
    <cellStyle name="40% - 强调文字颜色 1 3_2017年人大参阅资料（代表大会-定）1.14" xfId="180"/>
    <cellStyle name="40% - 强调文字颜色 2 2 3 2 2" xfId="181"/>
    <cellStyle name="40% - 强调文字颜色 2 2 3_2017年人大参阅资料（代表大会-定）1.14" xfId="182"/>
    <cellStyle name="40% - 强调文字颜色 2 3 2 4" xfId="183"/>
    <cellStyle name="40% - 强调文字颜色 2 3 4 8" xfId="184"/>
    <cellStyle name="40% - 强调文字颜色 2 6" xfId="185"/>
    <cellStyle name="40% - 强调文字颜色 3 2 4 3 10" xfId="186"/>
    <cellStyle name="40% - 强调文字颜色 3 2 4_2017年人大参阅资料（代表大会-定）1.14" xfId="187"/>
    <cellStyle name="40% - 强调文字颜色 3 2 6" xfId="188"/>
    <cellStyle name="40% - 强调文字颜色 3 2_2017年人大参阅资料（代表大会-定）1.14" xfId="189"/>
    <cellStyle name="40% - 强调文字颜色 3 3 2 3" xfId="190"/>
    <cellStyle name="40% - 强调文字颜色 3 3 20" xfId="191"/>
    <cellStyle name="40% - 强调文字颜色 3 3 3 2" xfId="192"/>
    <cellStyle name="40% - 强调文字颜色 3 3 7" xfId="193"/>
    <cellStyle name="40% - 强调文字颜色 4 2 3 3" xfId="194"/>
    <cellStyle name="40% - 强调文字颜色 4 2 4 2 2 3" xfId="195"/>
    <cellStyle name="40% - 强调文字颜色 4 2 4_2017年人大参阅资料（代表大会-定）1.14" xfId="196"/>
    <cellStyle name="40% - 强调文字颜色 4 3 2 3" xfId="197"/>
    <cellStyle name="40% - 强调文字颜色 4 3 4" xfId="198"/>
    <cellStyle name="40% - 强调文字颜色 5 2 2 5" xfId="199"/>
    <cellStyle name="40% - 强调文字颜色 5 3 2 3" xfId="200"/>
    <cellStyle name="40% - 强调文字颜色 5 3 2 9" xfId="201"/>
    <cellStyle name="40% - 强调文字颜色 5 4" xfId="202"/>
    <cellStyle name="40% - 强调文字颜色 6 2 2 18" xfId="203"/>
    <cellStyle name="40% - 强调文字颜色 6 2 2 4" xfId="204"/>
    <cellStyle name="40% - 强调文字颜色 6 2 4_2017年人大参阅资料（代表大会-定）1.14" xfId="205"/>
    <cellStyle name="40% - 强调文字颜色 6 2_2017年人大参阅资料（代表大会-定）1.14" xfId="206"/>
    <cellStyle name="40% - 强调文字颜色 6 3 2 3" xfId="207"/>
    <cellStyle name="40% - 强调文字颜色 6 3 4 12" xfId="208"/>
    <cellStyle name="40% - 着色 2 4" xfId="209"/>
    <cellStyle name="60% - Accent1 3 6" xfId="210"/>
    <cellStyle name="60% - Accent1 4 2" xfId="211"/>
    <cellStyle name="60% - Accent2 4 2" xfId="212"/>
    <cellStyle name="60% - Accent3 2 2 2" xfId="213"/>
    <cellStyle name="60% - Accent4 2 2 2" xfId="214"/>
    <cellStyle name="60% - Accent4 2 2 3" xfId="215"/>
    <cellStyle name="60% - Accent5 4 2" xfId="216"/>
    <cellStyle name="60% - Accent6 2 2 2" xfId="217"/>
    <cellStyle name="60% - 輔色1" xfId="218"/>
    <cellStyle name="60% - 輔色2" xfId="219"/>
    <cellStyle name="60% - 輔色3" xfId="220"/>
    <cellStyle name="60% - 輔色4 2" xfId="221"/>
    <cellStyle name="60% - 輔色5 2" xfId="222"/>
    <cellStyle name="60% - 輔色6 2" xfId="223"/>
    <cellStyle name="60% - 强调文字颜色 1 2 2 4" xfId="224"/>
    <cellStyle name="60% - 强调文字颜色 1 3" xfId="225"/>
    <cellStyle name="60% - 强调文字颜色 1 3 10" xfId="226"/>
    <cellStyle name="60% - 强调文字颜色 1 3 2 2 2" xfId="227"/>
    <cellStyle name="60% - 强调文字颜色 1 3 2 3" xfId="228"/>
    <cellStyle name="60% - 强调文字颜色 1 3 2 4" xfId="229"/>
    <cellStyle name="60% - 强调文字颜色 1 3 3 2 4" xfId="230"/>
    <cellStyle name="60% - 强调文字颜色 1 3_2017年人大参阅资料（代表大会-定）1.14" xfId="231"/>
    <cellStyle name="60% - 强调文字颜色 2 2 4 2 8" xfId="232"/>
    <cellStyle name="60% - 强调文字颜色 2 3" xfId="233"/>
    <cellStyle name="60% - 强调文字颜色 2 3 18" xfId="234"/>
    <cellStyle name="60% - 强调文字颜色 2 3 2 2 2" xfId="235"/>
    <cellStyle name="60% - 强调文字颜色 2 3 2 4" xfId="236"/>
    <cellStyle name="60% - 强调文字颜色 2 3 3 2 2" xfId="237"/>
    <cellStyle name="60% - 强调文字颜色 2 3 4 9" xfId="238"/>
    <cellStyle name="60% - 强调文字颜色 2 3_2017年人大参阅资料（代表大会-定）1.14" xfId="239"/>
    <cellStyle name="60% - 强调文字颜色 2 4 5" xfId="240"/>
    <cellStyle name="60% - 强调文字颜色 3 13" xfId="241"/>
    <cellStyle name="60% - 强调文字颜色 3 2 4 3 2" xfId="242"/>
    <cellStyle name="60% - 强调文字颜色 3 3" xfId="243"/>
    <cellStyle name="60% - 强调文字颜色 3 3 17" xfId="244"/>
    <cellStyle name="60% - 强调文字颜色 3 3 2 2 2" xfId="245"/>
    <cellStyle name="60% - 强调文字颜色 3 3 2 4" xfId="246"/>
    <cellStyle name="60% - 强调文字颜色 3 3 4 8" xfId="247"/>
    <cellStyle name="60% - 强调文字颜色 3 3_2017年人大参阅资料（代表大会-定）1.14" xfId="248"/>
    <cellStyle name="60% - 强调文字颜色 4 2 2 4" xfId="249"/>
    <cellStyle name="60% - 强调文字颜色 4 2 4 2 2 14" xfId="250"/>
    <cellStyle name="60% - 强调文字颜色 4 3 2" xfId="251"/>
    <cellStyle name="60% - 强调文字颜色 4 3 2 12" xfId="252"/>
    <cellStyle name="60% - 强调文字颜色 4 3 2 4" xfId="253"/>
    <cellStyle name="60% - 强调文字颜色 4 3 4 2" xfId="254"/>
    <cellStyle name="60% - 强调文字颜色 4 3 4 9" xfId="255"/>
    <cellStyle name="60% - 强调文字颜色 4 3_2017年人大参阅资料（代表大会-定）1.14" xfId="256"/>
    <cellStyle name="60% - 强调文字颜色 4 7_四队计价2011-6" xfId="257"/>
    <cellStyle name="60% - 强调文字颜色 5 10" xfId="258"/>
    <cellStyle name="60% - 强调文字颜色 5 3" xfId="259"/>
    <cellStyle name="60% - 强调文字颜色 5 3 2 5" xfId="260"/>
    <cellStyle name="60% - 强调文字颜色 5 3 4 18" xfId="261"/>
    <cellStyle name="60% - 强调文字颜色 5 3 4 2" xfId="262"/>
    <cellStyle name="60% - 强调文字颜色 5 3 9" xfId="263"/>
    <cellStyle name="60% - 强调文字颜色 5 3_2017年人大参阅资料（代表大会-定）1.14" xfId="264"/>
    <cellStyle name="60% - 强调文字颜色 6 18" xfId="265"/>
    <cellStyle name="60% - 强调文字颜色 6 2 2 4" xfId="266"/>
    <cellStyle name="60% - 强调文字颜色 6 2 4 10" xfId="267"/>
    <cellStyle name="60% - 强调文字颜色 6 3" xfId="268"/>
    <cellStyle name="60% - 强调文字颜色 6 3 2 4" xfId="269"/>
    <cellStyle name="60% - 强调文字颜色 6 3 4 2" xfId="270"/>
    <cellStyle name="60% - 强调文字颜色 6 3 4 9" xfId="271"/>
    <cellStyle name="60% - 强调文字颜色 6 3 5 2" xfId="272"/>
    <cellStyle name="60% - 强调文字颜色 6 3_2017年人大参阅资料（代表大会-定）1.14" xfId="273"/>
    <cellStyle name="60% - 着色 2 2 2" xfId="274"/>
    <cellStyle name="60% - 着色 5 3" xfId="275"/>
    <cellStyle name="60% - 着色 6 2" xfId="276"/>
    <cellStyle name="6mal" xfId="277"/>
    <cellStyle name="Accent1 - 40%" xfId="278"/>
    <cellStyle name="Accent1 - 40% 11" xfId="279"/>
    <cellStyle name="Accent1 - 40% 2 2 2" xfId="280"/>
    <cellStyle name="Accent1 - 40% 2 2 4" xfId="281"/>
    <cellStyle name="Accent1 - 40% 2 3" xfId="282"/>
    <cellStyle name="Accent1 - 40% 5 2" xfId="283"/>
    <cellStyle name="Accent1 - 60%" xfId="284"/>
    <cellStyle name="Accent1 - 60% 2 2 2" xfId="285"/>
    <cellStyle name="Accent1 - 60% 2 2 3" xfId="286"/>
    <cellStyle name="Accent1 - 60% 3" xfId="287"/>
    <cellStyle name="Accent1 17" xfId="288"/>
    <cellStyle name="Accent1 2 2 2" xfId="289"/>
    <cellStyle name="Accent1 22" xfId="290"/>
    <cellStyle name="Accent1 4 4" xfId="291"/>
    <cellStyle name="Accent1 5 5" xfId="292"/>
    <cellStyle name="Accent2" xfId="293"/>
    <cellStyle name="Accent2 - 20% 6" xfId="294"/>
    <cellStyle name="Accent2 - 40%" xfId="295"/>
    <cellStyle name="Accent2 - 60% 3 2" xfId="296"/>
    <cellStyle name="Accent2 - 60% 3 4" xfId="297"/>
    <cellStyle name="Accent2 - 60% 4 2 2" xfId="298"/>
    <cellStyle name="Accent2 - 60% 4 2 5" xfId="299"/>
    <cellStyle name="Accent2 - 60% 6" xfId="300"/>
    <cellStyle name="Accent2 21" xfId="301"/>
    <cellStyle name="Accent2 23" xfId="302"/>
    <cellStyle name="Accent2 4 2" xfId="303"/>
    <cellStyle name="Accent2 4 4" xfId="304"/>
    <cellStyle name="Accent2 4 5" xfId="305"/>
    <cellStyle name="Accent2 9 2" xfId="306"/>
    <cellStyle name="Accent2_12.25-发教育厅-2016年高职生均年初预算控制数分配表" xfId="307"/>
    <cellStyle name="Accent3" xfId="308"/>
    <cellStyle name="Accent3 - 20% 2" xfId="309"/>
    <cellStyle name="Accent3 - 20% 2 2 5" xfId="310"/>
    <cellStyle name="Accent3 - 20% 8" xfId="311"/>
    <cellStyle name="Accent3 - 40%" xfId="312"/>
    <cellStyle name="Accent3 - 40% 3 2 2" xfId="313"/>
    <cellStyle name="Accent3 - 40% 3 5" xfId="314"/>
    <cellStyle name="Accent3 - 40% 6" xfId="315"/>
    <cellStyle name="Accent3 - 60% 2 2" xfId="316"/>
    <cellStyle name="Accent3 - 60% 2 4" xfId="317"/>
    <cellStyle name="Accent3 - 60% 3 2 2" xfId="318"/>
    <cellStyle name="Accent3 - 60% 3 2 3" xfId="319"/>
    <cellStyle name="Accent3 - 60% 4" xfId="320"/>
    <cellStyle name="Accent3 17" xfId="321"/>
    <cellStyle name="Accent3 2 2 2" xfId="322"/>
    <cellStyle name="Accent3 2 4" xfId="323"/>
    <cellStyle name="Accent3 22" xfId="324"/>
    <cellStyle name="Accent3 3 3" xfId="325"/>
    <cellStyle name="Accent3 9 2" xfId="326"/>
    <cellStyle name="Accent4 - 20% 2 4" xfId="327"/>
    <cellStyle name="Accent4 - 40% 2 2 4" xfId="328"/>
    <cellStyle name="Accent4 - 40% 3" xfId="329"/>
    <cellStyle name="Accent4 - 40% 3 2 2" xfId="330"/>
    <cellStyle name="Accent4 - 40% 3 3" xfId="331"/>
    <cellStyle name="Accent4 - 40% 6" xfId="332"/>
    <cellStyle name="Accent4 - 60% 11" xfId="333"/>
    <cellStyle name="Accent4 - 60% 2" xfId="334"/>
    <cellStyle name="Accent4 - 60% 3" xfId="335"/>
    <cellStyle name="Accent4 - 60% 3 2 2" xfId="336"/>
    <cellStyle name="Accent4 - 60% 4 2" xfId="337"/>
    <cellStyle name="Accent4 - 60% 6" xfId="338"/>
    <cellStyle name="Accent4 - 60% 7" xfId="339"/>
    <cellStyle name="Accent4 16" xfId="340"/>
    <cellStyle name="Accent4 2 2 2" xfId="341"/>
    <cellStyle name="Accent4 2 3" xfId="342"/>
    <cellStyle name="Accent4 2 4" xfId="343"/>
    <cellStyle name="Accent4 2 5" xfId="344"/>
    <cellStyle name="Accent4 21" xfId="345"/>
    <cellStyle name="Accent5" xfId="346"/>
    <cellStyle name="Accent5 - 20% 6" xfId="347"/>
    <cellStyle name="Accent5 - 40% 2 2 2" xfId="348"/>
    <cellStyle name="Accent5 - 40% 2 2 3" xfId="349"/>
    <cellStyle name="Accent5 - 40% 2 4" xfId="350"/>
    <cellStyle name="Accent5 - 40% 4" xfId="351"/>
    <cellStyle name="Accent5 - 60% 12" xfId="352"/>
    <cellStyle name="Accent5 - 60% 3 2" xfId="353"/>
    <cellStyle name="Accent5 - 60% 6" xfId="354"/>
    <cellStyle name="Accent5 - 60% 7" xfId="355"/>
    <cellStyle name="Accent5 2 2 5" xfId="356"/>
    <cellStyle name="Accent5 6 2 2" xfId="357"/>
    <cellStyle name="Accent5 8 2" xfId="358"/>
    <cellStyle name="Accent6" xfId="359"/>
    <cellStyle name="Accent6 - 20% 4 2 2" xfId="360"/>
    <cellStyle name="Accent6 - 40% 11" xfId="361"/>
    <cellStyle name="Accent6 - 40% 12" xfId="362"/>
    <cellStyle name="Accent6 - 40% 3 2" xfId="363"/>
    <cellStyle name="Accent6 - 40% 3 2 2" xfId="364"/>
    <cellStyle name="Accent6 - 40% 3 4" xfId="365"/>
    <cellStyle name="Accent6 - 40% 5 3 2" xfId="366"/>
    <cellStyle name="Accent6 - 60%" xfId="367"/>
    <cellStyle name="Accent6 - 60% 12" xfId="368"/>
    <cellStyle name="Accent6 - 60% 2 2" xfId="369"/>
    <cellStyle name="Accent6 - 60% 2 4" xfId="370"/>
    <cellStyle name="Accent6 - 60% 4 2 2" xfId="371"/>
    <cellStyle name="Accent6 - 60% 7" xfId="372"/>
    <cellStyle name="Accent6 - 60% 9" xfId="373"/>
    <cellStyle name="Accent6 18" xfId="374"/>
    <cellStyle name="Accent6 23" xfId="375"/>
    <cellStyle name="Accent6 4 2 2" xfId="376"/>
    <cellStyle name="Accent6 8 2" xfId="377"/>
    <cellStyle name="Accent6 8 3" xfId="378"/>
    <cellStyle name="args.style" xfId="379"/>
    <cellStyle name="Black" xfId="380"/>
    <cellStyle name="Border 6 4 2" xfId="381"/>
    <cellStyle name="Calc Currency (0) 2 2" xfId="382"/>
    <cellStyle name="Calc Currency (0) 2 3" xfId="383"/>
    <cellStyle name="Calc Currency (0) 4" xfId="384"/>
    <cellStyle name="Calc Currency (0) 6" xfId="385"/>
    <cellStyle name="Calc Currency (0)_Book1" xfId="386"/>
    <cellStyle name="Calc Percent (0)" xfId="387"/>
    <cellStyle name="Calc Percent (1)" xfId="388"/>
    <cellStyle name="Calc Percent (2)" xfId="389"/>
    <cellStyle name="Calculation 3 2 2 2 2" xfId="390"/>
    <cellStyle name="category" xfId="391"/>
    <cellStyle name="Check Cell 2 2 2" xfId="392"/>
    <cellStyle name="Col Heads" xfId="393"/>
    <cellStyle name="ColLevel_0" xfId="394"/>
    <cellStyle name="Column_Title" xfId="395"/>
    <cellStyle name="Comma  - Style7" xfId="396"/>
    <cellStyle name="Comma [0]" xfId="397"/>
    <cellStyle name="Comma [0] 3" xfId="398"/>
    <cellStyle name="Comma [0] 4" xfId="399"/>
    <cellStyle name="Comma [00]" xfId="400"/>
    <cellStyle name="comma zerodec 2" xfId="401"/>
    <cellStyle name="comma zerodec 3" xfId="402"/>
    <cellStyle name="comma zerodec 4" xfId="403"/>
    <cellStyle name="Comma,0" xfId="404"/>
    <cellStyle name="Comma,1" xfId="405"/>
    <cellStyle name="Comma,2" xfId="406"/>
    <cellStyle name="Comma[0]" xfId="407"/>
    <cellStyle name="Comma[2]" xfId="408"/>
    <cellStyle name="Comma_ SG&amp;A Bridge " xfId="409"/>
    <cellStyle name="comma-d" xfId="410"/>
    <cellStyle name="Copied" xfId="411"/>
    <cellStyle name="COST1" xfId="412"/>
    <cellStyle name="Currency [0]" xfId="413"/>
    <cellStyle name="Currency [0] 2 2" xfId="414"/>
    <cellStyle name="Currency [0] 3" xfId="415"/>
    <cellStyle name="Currency [0] 4" xfId="416"/>
    <cellStyle name="Currency [0] 5" xfId="417"/>
    <cellStyle name="Currency [0] 6" xfId="418"/>
    <cellStyle name="Currency [0]_353HHC" xfId="419"/>
    <cellStyle name="Currency [00]" xfId="420"/>
    <cellStyle name="Currency$[0]" xfId="421"/>
    <cellStyle name="Currency$[2]" xfId="422"/>
    <cellStyle name="Currency,0" xfId="423"/>
    <cellStyle name="Currency,2" xfId="424"/>
    <cellStyle name="Currency\[0]" xfId="425"/>
    <cellStyle name="Currency1" xfId="426"/>
    <cellStyle name="Currency1 3" xfId="427"/>
    <cellStyle name="Currency1 4" xfId="428"/>
    <cellStyle name="Date 2" xfId="429"/>
    <cellStyle name="Date 2 2" xfId="430"/>
    <cellStyle name="Date 3" xfId="431"/>
    <cellStyle name="Date Short" xfId="432"/>
    <cellStyle name="Date_Book1" xfId="433"/>
    <cellStyle name="Dezimal_laroux" xfId="434"/>
    <cellStyle name="Dollar (zero dec) 2 2" xfId="435"/>
    <cellStyle name="Dollar (zero dec) 3" xfId="436"/>
    <cellStyle name="Dollar (zero dec) 5" xfId="437"/>
    <cellStyle name="Dollar (zero dec) 6" xfId="438"/>
    <cellStyle name="Enter Units (2)" xfId="439"/>
    <cellStyle name="Entered" xfId="440"/>
    <cellStyle name="entry" xfId="441"/>
    <cellStyle name="entry box 2 2 4 2" xfId="442"/>
    <cellStyle name="Euro" xfId="443"/>
    <cellStyle name="Explanatory Text 2 2 2" xfId="444"/>
    <cellStyle name="Explanatory Text 2 6" xfId="445"/>
    <cellStyle name="EY House" xfId="446"/>
    <cellStyle name="F3" xfId="447"/>
    <cellStyle name="Fixed 2" xfId="448"/>
    <cellStyle name="Fixed 2 2" xfId="449"/>
    <cellStyle name="Fixed 3" xfId="450"/>
    <cellStyle name="Fixed 4" xfId="451"/>
    <cellStyle name="Followed Hyperlink_8-邢台折~3" xfId="452"/>
    <cellStyle name="Good 4 2" xfId="453"/>
    <cellStyle name="Grey 16" xfId="454"/>
    <cellStyle name="Grey 4" xfId="455"/>
    <cellStyle name="Grey 5" xfId="456"/>
    <cellStyle name="HEADER" xfId="457"/>
    <cellStyle name="Header1 21" xfId="458"/>
    <cellStyle name="Header1 4" xfId="459"/>
    <cellStyle name="Header2 4 4 3 2" xfId="460"/>
    <cellStyle name="Heading" xfId="461"/>
    <cellStyle name="Heading 1 3 2 2" xfId="462"/>
    <cellStyle name="Heading 1 3 5" xfId="463"/>
    <cellStyle name="Heading 2 2 6" xfId="464"/>
    <cellStyle name="Heading 2 3 2 2" xfId="465"/>
    <cellStyle name="Heading 3 2" xfId="466"/>
    <cellStyle name="Heading 3 4 2" xfId="467"/>
    <cellStyle name="Heading 3 8" xfId="468"/>
    <cellStyle name="Heading 4 4 2" xfId="469"/>
    <cellStyle name="Heading 4 4 3" xfId="470"/>
    <cellStyle name="HEADING1 2" xfId="471"/>
    <cellStyle name="HEADING1 2 2" xfId="472"/>
    <cellStyle name="HEADING1 3" xfId="473"/>
    <cellStyle name="HEADING2 2" xfId="474"/>
    <cellStyle name="HEADING2 2 2" xfId="475"/>
    <cellStyle name="HEADING2 3" xfId="476"/>
    <cellStyle name="Hyperlink_8-邢台折~3" xfId="477"/>
    <cellStyle name="Input [yellow] 2 6 2" xfId="478"/>
    <cellStyle name="Input [yellow] 4 2 2 2 2 4" xfId="479"/>
    <cellStyle name="Input [yellow] 9" xfId="480"/>
    <cellStyle name="Input Cells" xfId="481"/>
    <cellStyle name="Input Cells 4" xfId="482"/>
    <cellStyle name="KPMG Heading 1" xfId="483"/>
    <cellStyle name="KPMG Heading 2" xfId="484"/>
    <cellStyle name="KPMG Heading 3" xfId="485"/>
    <cellStyle name="KPMG Heading 4" xfId="486"/>
    <cellStyle name="KPMG Normal" xfId="487"/>
    <cellStyle name="left" xfId="488"/>
    <cellStyle name="Linked Cell 4 2" xfId="489"/>
    <cellStyle name="Linked Cell 6" xfId="490"/>
    <cellStyle name="Linked Cells 2 2" xfId="491"/>
    <cellStyle name="Linked Cells_Book1" xfId="492"/>
    <cellStyle name="Millares [0]_96 Risk" xfId="493"/>
    <cellStyle name="Millares_96 Risk" xfId="494"/>
    <cellStyle name="Milliers [0]_!!!GO" xfId="495"/>
    <cellStyle name="Milliers_!!!GO" xfId="496"/>
    <cellStyle name="Model 2" xfId="497"/>
    <cellStyle name="Moneda [0]_96 Risk" xfId="498"/>
    <cellStyle name="Moneda_96 Risk" xfId="499"/>
    <cellStyle name="Monétaire [0]_!!!GO" xfId="500"/>
    <cellStyle name="Monétaire_!!!GO" xfId="501"/>
    <cellStyle name="Mon閠aire [0]_!!!GO" xfId="502"/>
    <cellStyle name="Mon閠aire_!!!GO" xfId="503"/>
    <cellStyle name="Neutral 2 2 3" xfId="504"/>
    <cellStyle name="Neutral 3 2 2" xfId="505"/>
    <cellStyle name="Neutral 4 2 2" xfId="506"/>
    <cellStyle name="New Times Roman" xfId="507"/>
    <cellStyle name="no dec 11" xfId="508"/>
    <cellStyle name="no dec 2 4" xfId="509"/>
    <cellStyle name="no dec 4" xfId="510"/>
    <cellStyle name="no dec 5" xfId="511"/>
    <cellStyle name="Non défini" xfId="512"/>
    <cellStyle name="Norma,_laroux_4_营业在建 (2)_E21" xfId="513"/>
    <cellStyle name="Normal - Style1 2 3" xfId="514"/>
    <cellStyle name="Normal - Style1 22" xfId="515"/>
    <cellStyle name="Normal - Style1 4" xfId="516"/>
    <cellStyle name="Normal - Style1 5" xfId="517"/>
    <cellStyle name="Normal 2" xfId="518"/>
    <cellStyle name="Normalny_Arkusz1" xfId="519"/>
    <cellStyle name="Note 5 2 5 2" xfId="520"/>
    <cellStyle name="Note 9" xfId="521"/>
    <cellStyle name="Output Amounts" xfId="522"/>
    <cellStyle name="Output Line Items" xfId="523"/>
    <cellStyle name="per.style" xfId="524"/>
    <cellStyle name="Percent [0%]" xfId="525"/>
    <cellStyle name="Percent [0.00%]" xfId="526"/>
    <cellStyle name="Percent [0]" xfId="527"/>
    <cellStyle name="Percent [00]" xfId="528"/>
    <cellStyle name="Percent [2] 2 2" xfId="529"/>
    <cellStyle name="Percent [2] 2 3" xfId="530"/>
    <cellStyle name="Percent [2] 2 4" xfId="531"/>
    <cellStyle name="Percent [2] 4" xfId="532"/>
    <cellStyle name="Percent [2] 5" xfId="533"/>
    <cellStyle name="Percent [2] 8" xfId="534"/>
    <cellStyle name="Percent [2]P 2" xfId="535"/>
    <cellStyle name="Percent[0]" xfId="536"/>
    <cellStyle name="Percent[2]" xfId="537"/>
    <cellStyle name="Percent_!!!GO" xfId="538"/>
    <cellStyle name="Pourcentage_pldt" xfId="539"/>
    <cellStyle name="Prefilled 2 2 3 2" xfId="540"/>
    <cellStyle name="PrePop Currency (0)" xfId="541"/>
    <cellStyle name="PrePop Units (1)" xfId="542"/>
    <cellStyle name="price" xfId="543"/>
    <cellStyle name="pricing" xfId="544"/>
    <cellStyle name="PSChar" xfId="545"/>
    <cellStyle name="PSChar 2" xfId="546"/>
    <cellStyle name="PSDate" xfId="547"/>
    <cellStyle name="PSDate 2" xfId="548"/>
    <cellStyle name="PSDec 2" xfId="549"/>
    <cellStyle name="PSDec 2 2" xfId="550"/>
    <cellStyle name="PSHeading 2 2" xfId="551"/>
    <cellStyle name="PSInt" xfId="552"/>
    <cellStyle name="PSInt 2" xfId="553"/>
    <cellStyle name="PSSpacer 2" xfId="554"/>
    <cellStyle name="PSSpacer 2 2" xfId="555"/>
    <cellStyle name="Red" xfId="556"/>
    <cellStyle name="revised" xfId="557"/>
    <cellStyle name="RevList" xfId="558"/>
    <cellStyle name="RowLevel_0" xfId="559"/>
    <cellStyle name="S_93BF3CC6965FEFE0" xfId="560"/>
    <cellStyle name="S1-0" xfId="561"/>
    <cellStyle name="S1-1" xfId="562"/>
    <cellStyle name="S1-2" xfId="563"/>
    <cellStyle name="S1-3" xfId="564"/>
    <cellStyle name="S1-4" xfId="565"/>
    <cellStyle name="S1-5" xfId="566"/>
    <cellStyle name="S1-6" xfId="567"/>
    <cellStyle name="S8" xfId="568"/>
    <cellStyle name="section" xfId="569"/>
    <cellStyle name="SOR" xfId="570"/>
    <cellStyle name="style 2 3 2" xfId="571"/>
    <cellStyle name="style1" xfId="572"/>
    <cellStyle name="style2 2" xfId="573"/>
    <cellStyle name="subhead" xfId="574"/>
    <cellStyle name="Subtotal" xfId="575"/>
    <cellStyle name="t_HVAC Equipment (3) 2" xfId="576"/>
    <cellStyle name="Text Indent A" xfId="577"/>
    <cellStyle name="Text Indent B" xfId="578"/>
    <cellStyle name="Text Indent C" xfId="579"/>
    <cellStyle name="Thousands" xfId="580"/>
    <cellStyle name="title" xfId="581"/>
    <cellStyle name="Title 4 2" xfId="582"/>
    <cellStyle name="Total 2 3" xfId="583"/>
    <cellStyle name="Total 3 2" xfId="584"/>
    <cellStyle name="Total 5 2" xfId="585"/>
    <cellStyle name="Tusental (0)_pldt" xfId="586"/>
    <cellStyle name="Tusental_pldt" xfId="587"/>
    <cellStyle name="Unprotect" xfId="588"/>
    <cellStyle name="Valuta (0)_pldt" xfId="589"/>
    <cellStyle name="Valuta_pldt" xfId="590"/>
    <cellStyle name="Warning Text 2 2 2" xfId="591"/>
    <cellStyle name="Warning Text 7" xfId="592"/>
    <cellStyle name="wrap" xfId="593"/>
    <cellStyle name="パーセント_laroux" xfId="594"/>
    <cellStyle name="だ[0]_PLDT" xfId="595"/>
    <cellStyle name="だ_PLDT" xfId="596"/>
    <cellStyle name="百分比 2" xfId="597"/>
    <cellStyle name="百分比 2 15" xfId="598"/>
    <cellStyle name="百分比 2 16 2" xfId="599"/>
    <cellStyle name="百分比 2 17" xfId="600"/>
    <cellStyle name="百分比 2 2 3 2" xfId="601"/>
    <cellStyle name="百分比 2 2 4" xfId="602"/>
    <cellStyle name="百分比 2 3 13" xfId="603"/>
    <cellStyle name="百分比 3 2 3 2" xfId="604"/>
    <cellStyle name="百分比 3 5 2" xfId="605"/>
    <cellStyle name="百分比 4 3 3" xfId="606"/>
    <cellStyle name="百分比 5" xfId="607"/>
    <cellStyle name="百分比 5 2 5 2" xfId="608"/>
    <cellStyle name="百分比 8" xfId="609"/>
    <cellStyle name="百分比 9" xfId="610"/>
    <cellStyle name="捠壿 [0.00]_Region Orders (2)" xfId="611"/>
    <cellStyle name="捠壿_Region Orders (2)" xfId="612"/>
    <cellStyle name="编号" xfId="613"/>
    <cellStyle name="标题 1 1" xfId="614"/>
    <cellStyle name="标题 1 2 2 4" xfId="615"/>
    <cellStyle name="标题 1 2 3 5" xfId="616"/>
    <cellStyle name="标题 1 2 4 13" xfId="617"/>
    <cellStyle name="标题 1 2 8" xfId="618"/>
    <cellStyle name="标题 1 3 2 5" xfId="619"/>
    <cellStyle name="标题 1 3 20" xfId="620"/>
    <cellStyle name="标题 1 3 3 18" xfId="621"/>
    <cellStyle name="标题 1 3_2017年人大参阅资料（代表大会-定）1.14" xfId="622"/>
    <cellStyle name="标题 2 1" xfId="623"/>
    <cellStyle name="标题 2 2 21" xfId="624"/>
    <cellStyle name="标题 2 2 4 2 12" xfId="625"/>
    <cellStyle name="标题 2 2 8" xfId="626"/>
    <cellStyle name="标题 2 3 2 18" xfId="627"/>
    <cellStyle name="标题 2 3 2 3" xfId="628"/>
    <cellStyle name="标题 2 6" xfId="629"/>
    <cellStyle name="标题 3 10" xfId="630"/>
    <cellStyle name="标题 3 2 3 5" xfId="631"/>
    <cellStyle name="标题 3 2 4 14" xfId="632"/>
    <cellStyle name="标题 3 2 4 5" xfId="633"/>
    <cellStyle name="标题 3 3 2 2" xfId="634"/>
    <cellStyle name="标题 3 3 2 2 2" xfId="635"/>
    <cellStyle name="标题 3 3 2 4" xfId="636"/>
    <cellStyle name="标题 3 3 22" xfId="637"/>
    <cellStyle name="标题 3 3 5" xfId="638"/>
    <cellStyle name="标题 3 3_2017年人大参阅资料（代表大会-定）1.14" xfId="639"/>
    <cellStyle name="标题 4 2 3 19" xfId="640"/>
    <cellStyle name="标题 4 2 4 5" xfId="641"/>
    <cellStyle name="标题 4 3_2017年人大参阅资料（代表大会-定）1.14" xfId="642"/>
    <cellStyle name="标题 4 4 5" xfId="643"/>
    <cellStyle name="标题 5" xfId="644"/>
    <cellStyle name="标题 5 3 10" xfId="645"/>
    <cellStyle name="标题 6 2 14" xfId="646"/>
    <cellStyle name="标题 7 2 2" xfId="647"/>
    <cellStyle name="标题 7 2 8" xfId="648"/>
    <cellStyle name="标题 7 5" xfId="649"/>
    <cellStyle name="标题1" xfId="650"/>
    <cellStyle name="標題 4" xfId="651"/>
    <cellStyle name="表标题 10" xfId="652"/>
    <cellStyle name="表标题 5 2 5 2 3 2" xfId="653"/>
    <cellStyle name="部门" xfId="654"/>
    <cellStyle name="差 3 2 3" xfId="655"/>
    <cellStyle name="差 3 4 18" xfId="656"/>
    <cellStyle name="差 3_2017年人大参阅资料（代表大会-定）1.14" xfId="657"/>
    <cellStyle name="差_（20120229）新增报表表样 3 2" xfId="658"/>
    <cellStyle name="差_（20120229）新增报表表样 3 2 2" xfId="659"/>
    <cellStyle name="差_（20120229）新增报表表样 3 2 3" xfId="660"/>
    <cellStyle name="差_03昭通 2 4" xfId="661"/>
    <cellStyle name="差_0502通海县 3 2" xfId="662"/>
    <cellStyle name="差_05潍坊" xfId="663"/>
    <cellStyle name="差_05潍坊 4 2" xfId="664"/>
    <cellStyle name="差_05潍坊 5 2" xfId="665"/>
    <cellStyle name="差_05潍坊 6" xfId="666"/>
    <cellStyle name="差_05潍坊 8" xfId="667"/>
    <cellStyle name="差_05潍坊 9" xfId="668"/>
    <cellStyle name="差_05潍坊_华东" xfId="669"/>
    <cellStyle name="差_05潍坊_隋心对账单定稿0514" xfId="670"/>
    <cellStyle name="差_0605石屏县 5 2" xfId="671"/>
    <cellStyle name="差_07大连 3 2 2" xfId="672"/>
    <cellStyle name="差_07临沂 2 4" xfId="673"/>
    <cellStyle name="差_09黑龙江_财力性转移支付2010年预算参考数 5 2" xfId="674"/>
    <cellStyle name="差_11大理 3 2 2" xfId="675"/>
    <cellStyle name="差_12滨州 4" xfId="676"/>
    <cellStyle name="差_12滨州 5 2" xfId="677"/>
    <cellStyle name="差_12滨州 7" xfId="678"/>
    <cellStyle name="差_2006年27重庆_财力性转移支付2010年预算参考数 2 4" xfId="679"/>
    <cellStyle name="差_2006年27重庆_合并" xfId="680"/>
    <cellStyle name="差_2006年30云南 3 2 2" xfId="681"/>
    <cellStyle name="差_2006年33甘肃 3 2 4" xfId="682"/>
    <cellStyle name="差_2006年33甘肃_华东" xfId="683"/>
    <cellStyle name="差_2006年全省财力计算表（中央、决算） 5 2" xfId="684"/>
    <cellStyle name="差_2006年水利统计指标统计表_财力性转移支付2010年预算参考数 4 2 2" xfId="685"/>
    <cellStyle name="差_2008计算资料（8月5） 3" xfId="686"/>
    <cellStyle name="差_2008计算资料（8月5） 6" xfId="687"/>
    <cellStyle name="差_2008计算资料（8月5）_合并" xfId="688"/>
    <cellStyle name="差_2015年高等教育教职工和学生情况" xfId="689"/>
    <cellStyle name="差_48-60" xfId="690"/>
    <cellStyle name="差_530623_2006年县级财政报表附表 2 2" xfId="691"/>
    <cellStyle name="差_530623_2006年县级财政报表附表 4" xfId="692"/>
    <cellStyle name="差_530623_2006年县级财政报表附表 8" xfId="693"/>
    <cellStyle name="差_530629_2006年县级财政报表附表 3 2" xfId="694"/>
    <cellStyle name="差_530629_2006年县级财政报表附表 4 2 2" xfId="695"/>
    <cellStyle name="差_Book1_1" xfId="696"/>
    <cellStyle name="差_Book1_发文表-2015年资源枯竭城市转移支付资金安排表（定）" xfId="697"/>
    <cellStyle name="差_Book1_县公司 2" xfId="698"/>
    <cellStyle name="差_Book2" xfId="699"/>
    <cellStyle name="差_gdp" xfId="700"/>
    <cellStyle name="差_城建部门 2" xfId="701"/>
    <cellStyle name="差_城建部门 2 2" xfId="702"/>
    <cellStyle name="差_发教育厅工资晋级预发第三步津补贴 2" xfId="703"/>
    <cellStyle name="差_副本73283696546880457822010-04-29 2" xfId="704"/>
    <cellStyle name="差_农林水和城市维护标准支出20080505－县区合计_县市旗测算-新科目（含人口规模效应）_财力性转移支付2010年预算参考数 2 2" xfId="705"/>
    <cellStyle name="差_总局机关" xfId="706"/>
    <cellStyle name="常规 10 14" xfId="707"/>
    <cellStyle name="常规 100 8" xfId="708"/>
    <cellStyle name="常规 11 2" xfId="709"/>
    <cellStyle name="常规 13 2_Book1" xfId="710"/>
    <cellStyle name="常规 133" xfId="711"/>
    <cellStyle name="常规 150 2" xfId="712"/>
    <cellStyle name="常规 16 11" xfId="713"/>
    <cellStyle name="常规 16 2 5" xfId="714"/>
    <cellStyle name="常规 2" xfId="715"/>
    <cellStyle name="常规 2 10 2 5" xfId="716"/>
    <cellStyle name="常规 2 10 3" xfId="717"/>
    <cellStyle name="常规 2 2 14" xfId="718"/>
    <cellStyle name="常规 2 2 2 3" xfId="719"/>
    <cellStyle name="常规 2 2 3 3 2" xfId="720"/>
    <cellStyle name="常规 2 2 7 4" xfId="721"/>
    <cellStyle name="常规 2 3" xfId="722"/>
    <cellStyle name="常规 2 3 2" xfId="723"/>
    <cellStyle name="常规 2 8 7" xfId="724"/>
    <cellStyle name="常规 2 81" xfId="725"/>
    <cellStyle name="常规 2_（定）2015年资源枯竭转移支付增量发文表（分市发）10.20" xfId="726"/>
    <cellStyle name="常规 21 11" xfId="727"/>
    <cellStyle name="常规 21 2 5" xfId="728"/>
    <cellStyle name="常规 21 4" xfId="729"/>
    <cellStyle name="常规 23 2 2 2 2" xfId="730"/>
    <cellStyle name="常规 23 3 2" xfId="731"/>
    <cellStyle name="常规 23 4 2 2" xfId="732"/>
    <cellStyle name="常规 23 7 2 2" xfId="733"/>
    <cellStyle name="常规 23_12.25-发教育厅-2016年高职生均年初预算控制数分配表" xfId="734"/>
    <cellStyle name="常规 28 3 5" xfId="735"/>
    <cellStyle name="常规 28 4" xfId="736"/>
    <cellStyle name="常规 31 2 2" xfId="737"/>
    <cellStyle name="常规 31 2 2 4" xfId="738"/>
    <cellStyle name="常规 31 3 3 2" xfId="739"/>
    <cellStyle name="常规 32 15" xfId="740"/>
    <cellStyle name="常规 4 2 5 3" xfId="741"/>
    <cellStyle name="常规 4 3 6" xfId="742"/>
    <cellStyle name="常规 5 10" xfId="743"/>
    <cellStyle name="常规 5 2" xfId="744"/>
    <cellStyle name="常规 52" xfId="745"/>
    <cellStyle name="常规 65 4" xfId="746"/>
    <cellStyle name="常规 7" xfId="747"/>
    <cellStyle name="常规 85 2" xfId="748"/>
    <cellStyle name="常规 9 2 8" xfId="749"/>
    <cellStyle name="常规_2013年国有资本经营预算完成情况表" xfId="750"/>
    <cellStyle name="常规_西安" xfId="751"/>
    <cellStyle name="超级链接 2" xfId="752"/>
    <cellStyle name="超级链接 5" xfId="753"/>
    <cellStyle name="超级链接_NEGS" xfId="754"/>
    <cellStyle name="分级显示列_1_Book1" xfId="755"/>
    <cellStyle name="輔色1 2" xfId="756"/>
    <cellStyle name="輔色2 2" xfId="757"/>
    <cellStyle name="輔色3 2" xfId="758"/>
    <cellStyle name="公司标准表 2" xfId="759"/>
    <cellStyle name="归盒啦_95" xfId="760"/>
    <cellStyle name="好 2 5" xfId="761"/>
    <cellStyle name="好 3 14" xfId="762"/>
    <cellStyle name="好 3 2 3" xfId="763"/>
    <cellStyle name="好 3_2017年人大参阅资料（代表大会-定）1.14" xfId="764"/>
    <cellStyle name="好_05潍坊 5" xfId="765"/>
    <cellStyle name="好_05潍坊_华东" xfId="766"/>
    <cellStyle name="好_1_财力性转移支付2010年预算参考数_12.25-发教育厅-2016年高职生均年初预算控制数分配表" xfId="767"/>
    <cellStyle name="好_2006年33甘肃_隋心对账单定稿0514" xfId="768"/>
    <cellStyle name="好_2006年34青海_12.25-发教育厅-2016年高职生均年初预算控制数分配表" xfId="769"/>
    <cellStyle name="好_2006年分析表 2" xfId="770"/>
    <cellStyle name="好_30云南 4" xfId="771"/>
    <cellStyle name="好_48-60" xfId="772"/>
    <cellStyle name="好_530629_2006年县级财政报表附表 5" xfId="773"/>
    <cellStyle name="好_Book1_1" xfId="774"/>
    <cellStyle name="好_Book1_1_Book1 2" xfId="775"/>
    <cellStyle name="好_Book1_发文表-2015年资源枯竭城市转移支付资金安排表（定）" xfId="776"/>
    <cellStyle name="好_gdp" xfId="777"/>
    <cellStyle name="好_第五部分(才淼、饶永宏） 5" xfId="778"/>
    <cellStyle name="好_副本73283696546880457822010-04-29" xfId="779"/>
    <cellStyle name="好_合并" xfId="780"/>
    <cellStyle name="好_汇总-县级财政报表附表" xfId="781"/>
    <cellStyle name="好_汇总-县级财政报表附表 6" xfId="782"/>
    <cellStyle name="好_劳务费用清单（路基附属10-3）" xfId="783"/>
    <cellStyle name="好_县区合并测算20080421_财力性转移支付2010年预算参考数 3" xfId="784"/>
    <cellStyle name="合計 3 4 2" xfId="785"/>
    <cellStyle name="桁区切り [0.00]_１１月価格表" xfId="786"/>
    <cellStyle name="后继超级链接" xfId="787"/>
    <cellStyle name="后继超链接 5" xfId="788"/>
    <cellStyle name="汇总 2 2 4 4 2 2" xfId="789"/>
    <cellStyle name="汇总 2 4 2 3 6" xfId="790"/>
    <cellStyle name="汇总 2 4 3 3 2" xfId="791"/>
    <cellStyle name="汇总 3 14" xfId="792"/>
    <cellStyle name="汇总 3 2 6" xfId="793"/>
    <cellStyle name="汇总 6 5 4 3 2 2" xfId="794"/>
    <cellStyle name="货币 2 3" xfId="795"/>
    <cellStyle name="货币 2 5" xfId="796"/>
    <cellStyle name="货币 2 6" xfId="797"/>
    <cellStyle name="货币 2 7" xfId="798"/>
    <cellStyle name="货币 2_发文表-2015年资源枯竭城市转移支付资金安排表（定）" xfId="799"/>
    <cellStyle name="货币[0] 2 8" xfId="800"/>
    <cellStyle name="貨幣 [0]_SGV" xfId="801"/>
    <cellStyle name="貨幣_SGV" xfId="802"/>
    <cellStyle name="计算 2 4 7" xfId="803"/>
    <cellStyle name="计算 3 4 13" xfId="804"/>
    <cellStyle name="计算 4 3 3 4 2" xfId="805"/>
    <cellStyle name="計算方式 3 6" xfId="806"/>
    <cellStyle name="检查单元格 2 4 18" xfId="807"/>
    <cellStyle name="检查单元格 3 2 8" xfId="808"/>
    <cellStyle name="检查单元格 3 3 13" xfId="809"/>
    <cellStyle name="检查单元格 7" xfId="810"/>
    <cellStyle name="檢查儲存格" xfId="811"/>
    <cellStyle name="解释性文本 2 3 9" xfId="812"/>
    <cellStyle name="解释性文本 3 2 11" xfId="813"/>
    <cellStyle name="借出原因" xfId="814"/>
    <cellStyle name="警告文本 3 21" xfId="815"/>
    <cellStyle name="警告文本 4 2 19" xfId="816"/>
    <cellStyle name="警告文字" xfId="817"/>
    <cellStyle name="連結的儲存格" xfId="818"/>
    <cellStyle name="链接单元格 10" xfId="819"/>
    <cellStyle name="链接单元格 2 20" xfId="820"/>
    <cellStyle name="链接单元格 3 2 9" xfId="821"/>
    <cellStyle name="霓付 [0]_ +Foil &amp; -FOIL &amp; PAPER" xfId="822"/>
    <cellStyle name="霓付_ +Foil &amp; -FOIL &amp; PAPER" xfId="823"/>
    <cellStyle name="烹拳 [0]_ +Foil &amp; -FOIL &amp; PAPER" xfId="824"/>
    <cellStyle name="烹拳_ +Foil &amp; -FOIL &amp; PAPER" xfId="825"/>
    <cellStyle name="砯刽 [0]_PLDT" xfId="826"/>
    <cellStyle name="砯刽_PLDT" xfId="827"/>
    <cellStyle name="千分位[0]_ 白土" xfId="828"/>
    <cellStyle name="千分位_ 白土" xfId="829"/>
    <cellStyle name="千位分隔 2" xfId="830"/>
    <cellStyle name="千位分隔 2 2 2 2 3" xfId="831"/>
    <cellStyle name="千位分隔 2 4 2" xfId="832"/>
    <cellStyle name="千位分隔 2 5 2" xfId="833"/>
    <cellStyle name="千位分隔 31" xfId="834"/>
    <cellStyle name="千位分隔 6 3" xfId="835"/>
    <cellStyle name="千位分隔 8 2" xfId="836"/>
    <cellStyle name="千位分隔[0] 2" xfId="837"/>
    <cellStyle name="千位分隔[0] 2 2" xfId="838"/>
    <cellStyle name="千位分隔[0] 2 7" xfId="839"/>
    <cellStyle name="千位分隔[0] 3" xfId="840"/>
    <cellStyle name="千位分隔[0] 3 5" xfId="841"/>
    <cellStyle name="千位分隔[0] 4 2 2" xfId="842"/>
    <cellStyle name="千位分隔[0] 5 5" xfId="843"/>
    <cellStyle name="千位分隔[0] 8" xfId="844"/>
    <cellStyle name="钎霖_4岿角利" xfId="845"/>
    <cellStyle name="强调 1" xfId="846"/>
    <cellStyle name="强调 2" xfId="847"/>
    <cellStyle name="强调 2 4" xfId="848"/>
    <cellStyle name="强调 3" xfId="849"/>
    <cellStyle name="强调文字颜色 1 2 2 21" xfId="850"/>
    <cellStyle name="强调文字颜色 1 2 4 2 11" xfId="851"/>
    <cellStyle name="强调文字颜色 1 3 2 2 18" xfId="852"/>
    <cellStyle name="强调文字颜色 1 7" xfId="853"/>
    <cellStyle name="强调文字颜色 2 2 4 2 17" xfId="854"/>
    <cellStyle name="强调文字颜色 2 2 5 4" xfId="855"/>
    <cellStyle name="强调文字颜色 2 3 4 10" xfId="856"/>
    <cellStyle name="强调文字颜色 2 7" xfId="857"/>
    <cellStyle name="强调文字颜色 3 10" xfId="858"/>
    <cellStyle name="强调文字颜色 3 11" xfId="859"/>
    <cellStyle name="强调文字颜色 3 2 3 10" xfId="860"/>
    <cellStyle name="强调文字颜色 3 3 4 14" xfId="861"/>
    <cellStyle name="强调文字颜色 4 2 4 2 3" xfId="862"/>
    <cellStyle name="强调文字颜色 4 3 4 8" xfId="863"/>
    <cellStyle name="强调文字颜色 5 2 5 12" xfId="864"/>
    <cellStyle name="强调文字颜色 5 3 2 2 5" xfId="865"/>
    <cellStyle name="强调文字颜色 6 10" xfId="866"/>
    <cellStyle name="强调文字颜色 6 2 2 8" xfId="867"/>
    <cellStyle name="强调文字颜色 6 2 4 2 17" xfId="868"/>
    <cellStyle name="强调文字颜色 6 3 2 22" xfId="869"/>
    <cellStyle name="日期" xfId="870"/>
    <cellStyle name="商品名称" xfId="871"/>
    <cellStyle name="适中 3 2 10" xfId="872"/>
    <cellStyle name="适中 8 2" xfId="873"/>
    <cellStyle name="输出 2 2 3 8" xfId="874"/>
    <cellStyle name="输出 2 3 6" xfId="875"/>
    <cellStyle name="输出 3 2 3 3" xfId="876"/>
    <cellStyle name="输出 3 9" xfId="877"/>
    <cellStyle name="输入 10 2 2 2 3 2" xfId="878"/>
    <cellStyle name="输入 2 2 8 2 3 2" xfId="879"/>
    <cellStyle name="输入 2 6 2 2 4" xfId="880"/>
    <cellStyle name="输入 3 2 10" xfId="881"/>
    <cellStyle name="輸出 2 3 2" xfId="882"/>
    <cellStyle name="輸入 3 5 2" xfId="883"/>
    <cellStyle name="数量 2" xfId="884"/>
    <cellStyle name="数字 2 2 2 7" xfId="885"/>
    <cellStyle name="說明文字" xfId="886"/>
    <cellStyle name="通貨_１１月価格表" xfId="887"/>
    <cellStyle name="未定义 2" xfId="888"/>
    <cellStyle name="小数 2 5 3 2 2 4" xfId="889"/>
    <cellStyle name="一般_EXPENSE" xfId="890"/>
    <cellStyle name="着色 2 2 2" xfId="891"/>
    <cellStyle name="着色 3 4" xfId="892"/>
    <cellStyle name="中等" xfId="893"/>
    <cellStyle name="注释 2 9 8" xfId="894"/>
    <cellStyle name="注释 3 22" xfId="895"/>
    <cellStyle name="注释 3 5 3 3 4" xfId="896"/>
    <cellStyle name="资产 3 2 3 2" xfId="897"/>
    <cellStyle name="콤마 [0]_1.24분기 평가표 " xfId="898"/>
    <cellStyle name="콤마_1.24분기 평가표 " xfId="899"/>
    <cellStyle name="통화 [0]_1.24분기 평가표 " xfId="900"/>
    <cellStyle name="통화_1.24분기 평가표 " xfId="901"/>
    <cellStyle name="표준_(업무)평가단" xfId="902"/>
    <cellStyle name="常规_追加表（仇）" xfId="903"/>
  </cellStyles>
  <dxfs count="1">
    <dxf>
      <font>
        <b val="0"/>
        <i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903;\&#20538;&#21153;\2022\&#19968;&#33324;&#20538;&#21048;\&#19968;&#33324;&#31532;&#20108;&#25209;&#39033;&#30446;\2022&#24180;&#36861;&#21152;&#34920;5.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一般预算"/>
      <sheetName val="2022年年初预算"/>
      <sheetName val="预下达（公用经费）"/>
      <sheetName val="2022年往来"/>
      <sheetName val="2022基金"/>
      <sheetName val="2022国有资本经营 "/>
      <sheetName val="2022年结转待列支"/>
      <sheetName val="存量再安排"/>
      <sheetName val="2022年土地项目拨付"/>
      <sheetName val="2022年上级拨预算存款户"/>
      <sheetName val="科目数据库"/>
      <sheetName val="基金"/>
      <sheetName val="2016一般预算 "/>
      <sheetName val="2022承诺函"/>
      <sheetName val="甲"/>
      <sheetName val="公共预算结转"/>
      <sheetName val="基金结转"/>
      <sheetName val="要素值集1"/>
      <sheetName val="要素值集2"/>
      <sheetName val="要素值集3"/>
      <sheetName val="要素值集4"/>
      <sheetName val="要素值集5"/>
      <sheetName val="要素值集6"/>
      <sheetName val="经济科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showGridLines="0" showZeros="0" workbookViewId="0">
      <selection activeCell="B14" sqref="B14"/>
    </sheetView>
  </sheetViews>
  <sheetFormatPr defaultColWidth="12.1666666666667" defaultRowHeight="11.25" outlineLevelCol="3"/>
  <cols>
    <col min="1" max="1" width="28" customWidth="1"/>
    <col min="2" max="2" width="67.1666666666667" customWidth="1"/>
    <col min="3" max="3" width="41.5" customWidth="1"/>
    <col min="4" max="4" width="29.8333333333333" customWidth="1"/>
    <col min="5" max="5" width="27.5" customWidth="1"/>
    <col min="255" max="255" width="12.8333333333333" customWidth="1"/>
    <col min="256" max="256" width="14.3333333333333" customWidth="1"/>
    <col min="257" max="257" width="63" customWidth="1"/>
    <col min="258" max="258" width="9.16666666666667" customWidth="1"/>
    <col min="259" max="259" width="49.8333333333333" customWidth="1"/>
    <col min="260" max="260" width="12.6666666666667" customWidth="1"/>
    <col min="511" max="511" width="12.8333333333333" customWidth="1"/>
    <col min="512" max="512" width="14.3333333333333" customWidth="1"/>
    <col min="513" max="513" width="63" customWidth="1"/>
    <col min="514" max="514" width="9.16666666666667" customWidth="1"/>
    <col min="515" max="515" width="49.8333333333333" customWidth="1"/>
    <col min="516" max="516" width="12.6666666666667" customWidth="1"/>
    <col min="767" max="767" width="12.8333333333333" customWidth="1"/>
    <col min="768" max="768" width="14.3333333333333" customWidth="1"/>
    <col min="769" max="769" width="63" customWidth="1"/>
    <col min="770" max="770" width="9.16666666666667" customWidth="1"/>
    <col min="771" max="771" width="49.8333333333333" customWidth="1"/>
    <col min="772" max="772" width="12.6666666666667" customWidth="1"/>
    <col min="1023" max="1023" width="12.8333333333333" customWidth="1"/>
    <col min="1024" max="1024" width="14.3333333333333" customWidth="1"/>
    <col min="1025" max="1025" width="63" customWidth="1"/>
    <col min="1026" max="1026" width="9.16666666666667" customWidth="1"/>
    <col min="1027" max="1027" width="49.8333333333333" customWidth="1"/>
    <col min="1028" max="1028" width="12.6666666666667" customWidth="1"/>
    <col min="1279" max="1279" width="12.8333333333333" customWidth="1"/>
    <col min="1280" max="1280" width="14.3333333333333" customWidth="1"/>
    <col min="1281" max="1281" width="63" customWidth="1"/>
    <col min="1282" max="1282" width="9.16666666666667" customWidth="1"/>
    <col min="1283" max="1283" width="49.8333333333333" customWidth="1"/>
    <col min="1284" max="1284" width="12.6666666666667" customWidth="1"/>
    <col min="1535" max="1535" width="12.8333333333333" customWidth="1"/>
    <col min="1536" max="1536" width="14.3333333333333" customWidth="1"/>
    <col min="1537" max="1537" width="63" customWidth="1"/>
    <col min="1538" max="1538" width="9.16666666666667" customWidth="1"/>
    <col min="1539" max="1539" width="49.8333333333333" customWidth="1"/>
    <col min="1540" max="1540" width="12.6666666666667" customWidth="1"/>
    <col min="1791" max="1791" width="12.8333333333333" customWidth="1"/>
    <col min="1792" max="1792" width="14.3333333333333" customWidth="1"/>
    <col min="1793" max="1793" width="63" customWidth="1"/>
    <col min="1794" max="1794" width="9.16666666666667" customWidth="1"/>
    <col min="1795" max="1795" width="49.8333333333333" customWidth="1"/>
    <col min="1796" max="1796" width="12.6666666666667" customWidth="1"/>
    <col min="2047" max="2047" width="12.8333333333333" customWidth="1"/>
    <col min="2048" max="2048" width="14.3333333333333" customWidth="1"/>
    <col min="2049" max="2049" width="63" customWidth="1"/>
    <col min="2050" max="2050" width="9.16666666666667" customWidth="1"/>
    <col min="2051" max="2051" width="49.8333333333333" customWidth="1"/>
    <col min="2052" max="2052" width="12.6666666666667" customWidth="1"/>
    <col min="2303" max="2303" width="12.8333333333333" customWidth="1"/>
    <col min="2304" max="2304" width="14.3333333333333" customWidth="1"/>
    <col min="2305" max="2305" width="63" customWidth="1"/>
    <col min="2306" max="2306" width="9.16666666666667" customWidth="1"/>
    <col min="2307" max="2307" width="49.8333333333333" customWidth="1"/>
    <col min="2308" max="2308" width="12.6666666666667" customWidth="1"/>
    <col min="2559" max="2559" width="12.8333333333333" customWidth="1"/>
    <col min="2560" max="2560" width="14.3333333333333" customWidth="1"/>
    <col min="2561" max="2561" width="63" customWidth="1"/>
    <col min="2562" max="2562" width="9.16666666666667" customWidth="1"/>
    <col min="2563" max="2563" width="49.8333333333333" customWidth="1"/>
    <col min="2564" max="2564" width="12.6666666666667" customWidth="1"/>
    <col min="2815" max="2815" width="12.8333333333333" customWidth="1"/>
    <col min="2816" max="2816" width="14.3333333333333" customWidth="1"/>
    <col min="2817" max="2817" width="63" customWidth="1"/>
    <col min="2818" max="2818" width="9.16666666666667" customWidth="1"/>
    <col min="2819" max="2819" width="49.8333333333333" customWidth="1"/>
    <col min="2820" max="2820" width="12.6666666666667" customWidth="1"/>
    <col min="3071" max="3071" width="12.8333333333333" customWidth="1"/>
    <col min="3072" max="3072" width="14.3333333333333" customWidth="1"/>
    <col min="3073" max="3073" width="63" customWidth="1"/>
    <col min="3074" max="3074" width="9.16666666666667" customWidth="1"/>
    <col min="3075" max="3075" width="49.8333333333333" customWidth="1"/>
    <col min="3076" max="3076" width="12.6666666666667" customWidth="1"/>
    <col min="3327" max="3327" width="12.8333333333333" customWidth="1"/>
    <col min="3328" max="3328" width="14.3333333333333" customWidth="1"/>
    <col min="3329" max="3329" width="63" customWidth="1"/>
    <col min="3330" max="3330" width="9.16666666666667" customWidth="1"/>
    <col min="3331" max="3331" width="49.8333333333333" customWidth="1"/>
    <col min="3332" max="3332" width="12.6666666666667" customWidth="1"/>
    <col min="3583" max="3583" width="12.8333333333333" customWidth="1"/>
    <col min="3584" max="3584" width="14.3333333333333" customWidth="1"/>
    <col min="3585" max="3585" width="63" customWidth="1"/>
    <col min="3586" max="3586" width="9.16666666666667" customWidth="1"/>
    <col min="3587" max="3587" width="49.8333333333333" customWidth="1"/>
    <col min="3588" max="3588" width="12.6666666666667" customWidth="1"/>
    <col min="3839" max="3839" width="12.8333333333333" customWidth="1"/>
    <col min="3840" max="3840" width="14.3333333333333" customWidth="1"/>
    <col min="3841" max="3841" width="63" customWidth="1"/>
    <col min="3842" max="3842" width="9.16666666666667" customWidth="1"/>
    <col min="3843" max="3843" width="49.8333333333333" customWidth="1"/>
    <col min="3844" max="3844" width="12.6666666666667" customWidth="1"/>
    <col min="4095" max="4095" width="12.8333333333333" customWidth="1"/>
    <col min="4096" max="4096" width="14.3333333333333" customWidth="1"/>
    <col min="4097" max="4097" width="63" customWidth="1"/>
    <col min="4098" max="4098" width="9.16666666666667" customWidth="1"/>
    <col min="4099" max="4099" width="49.8333333333333" customWidth="1"/>
    <col min="4100" max="4100" width="12.6666666666667" customWidth="1"/>
    <col min="4351" max="4351" width="12.8333333333333" customWidth="1"/>
    <col min="4352" max="4352" width="14.3333333333333" customWidth="1"/>
    <col min="4353" max="4353" width="63" customWidth="1"/>
    <col min="4354" max="4354" width="9.16666666666667" customWidth="1"/>
    <col min="4355" max="4355" width="49.8333333333333" customWidth="1"/>
    <col min="4356" max="4356" width="12.6666666666667" customWidth="1"/>
    <col min="4607" max="4607" width="12.8333333333333" customWidth="1"/>
    <col min="4608" max="4608" width="14.3333333333333" customWidth="1"/>
    <col min="4609" max="4609" width="63" customWidth="1"/>
    <col min="4610" max="4610" width="9.16666666666667" customWidth="1"/>
    <col min="4611" max="4611" width="49.8333333333333" customWidth="1"/>
    <col min="4612" max="4612" width="12.6666666666667" customWidth="1"/>
    <col min="4863" max="4863" width="12.8333333333333" customWidth="1"/>
    <col min="4864" max="4864" width="14.3333333333333" customWidth="1"/>
    <col min="4865" max="4865" width="63" customWidth="1"/>
    <col min="4866" max="4866" width="9.16666666666667" customWidth="1"/>
    <col min="4867" max="4867" width="49.8333333333333" customWidth="1"/>
    <col min="4868" max="4868" width="12.6666666666667" customWidth="1"/>
    <col min="5119" max="5119" width="12.8333333333333" customWidth="1"/>
    <col min="5120" max="5120" width="14.3333333333333" customWidth="1"/>
    <col min="5121" max="5121" width="63" customWidth="1"/>
    <col min="5122" max="5122" width="9.16666666666667" customWidth="1"/>
    <col min="5123" max="5123" width="49.8333333333333" customWidth="1"/>
    <col min="5124" max="5124" width="12.6666666666667" customWidth="1"/>
    <col min="5375" max="5375" width="12.8333333333333" customWidth="1"/>
    <col min="5376" max="5376" width="14.3333333333333" customWidth="1"/>
    <col min="5377" max="5377" width="63" customWidth="1"/>
    <col min="5378" max="5378" width="9.16666666666667" customWidth="1"/>
    <col min="5379" max="5379" width="49.8333333333333" customWidth="1"/>
    <col min="5380" max="5380" width="12.6666666666667" customWidth="1"/>
    <col min="5631" max="5631" width="12.8333333333333" customWidth="1"/>
    <col min="5632" max="5632" width="14.3333333333333" customWidth="1"/>
    <col min="5633" max="5633" width="63" customWidth="1"/>
    <col min="5634" max="5634" width="9.16666666666667" customWidth="1"/>
    <col min="5635" max="5635" width="49.8333333333333" customWidth="1"/>
    <col min="5636" max="5636" width="12.6666666666667" customWidth="1"/>
    <col min="5887" max="5887" width="12.8333333333333" customWidth="1"/>
    <col min="5888" max="5888" width="14.3333333333333" customWidth="1"/>
    <col min="5889" max="5889" width="63" customWidth="1"/>
    <col min="5890" max="5890" width="9.16666666666667" customWidth="1"/>
    <col min="5891" max="5891" width="49.8333333333333" customWidth="1"/>
    <col min="5892" max="5892" width="12.6666666666667" customWidth="1"/>
    <col min="6143" max="6143" width="12.8333333333333" customWidth="1"/>
    <col min="6144" max="6144" width="14.3333333333333" customWidth="1"/>
    <col min="6145" max="6145" width="63" customWidth="1"/>
    <col min="6146" max="6146" width="9.16666666666667" customWidth="1"/>
    <col min="6147" max="6147" width="49.8333333333333" customWidth="1"/>
    <col min="6148" max="6148" width="12.6666666666667" customWidth="1"/>
    <col min="6399" max="6399" width="12.8333333333333" customWidth="1"/>
    <col min="6400" max="6400" width="14.3333333333333" customWidth="1"/>
    <col min="6401" max="6401" width="63" customWidth="1"/>
    <col min="6402" max="6402" width="9.16666666666667" customWidth="1"/>
    <col min="6403" max="6403" width="49.8333333333333" customWidth="1"/>
    <col min="6404" max="6404" width="12.6666666666667" customWidth="1"/>
    <col min="6655" max="6655" width="12.8333333333333" customWidth="1"/>
    <col min="6656" max="6656" width="14.3333333333333" customWidth="1"/>
    <col min="6657" max="6657" width="63" customWidth="1"/>
    <col min="6658" max="6658" width="9.16666666666667" customWidth="1"/>
    <col min="6659" max="6659" width="49.8333333333333" customWidth="1"/>
    <col min="6660" max="6660" width="12.6666666666667" customWidth="1"/>
    <col min="6911" max="6911" width="12.8333333333333" customWidth="1"/>
    <col min="6912" max="6912" width="14.3333333333333" customWidth="1"/>
    <col min="6913" max="6913" width="63" customWidth="1"/>
    <col min="6914" max="6914" width="9.16666666666667" customWidth="1"/>
    <col min="6915" max="6915" width="49.8333333333333" customWidth="1"/>
    <col min="6916" max="6916" width="12.6666666666667" customWidth="1"/>
    <col min="7167" max="7167" width="12.8333333333333" customWidth="1"/>
    <col min="7168" max="7168" width="14.3333333333333" customWidth="1"/>
    <col min="7169" max="7169" width="63" customWidth="1"/>
    <col min="7170" max="7170" width="9.16666666666667" customWidth="1"/>
    <col min="7171" max="7171" width="49.8333333333333" customWidth="1"/>
    <col min="7172" max="7172" width="12.6666666666667" customWidth="1"/>
    <col min="7423" max="7423" width="12.8333333333333" customWidth="1"/>
    <col min="7424" max="7424" width="14.3333333333333" customWidth="1"/>
    <col min="7425" max="7425" width="63" customWidth="1"/>
    <col min="7426" max="7426" width="9.16666666666667" customWidth="1"/>
    <col min="7427" max="7427" width="49.8333333333333" customWidth="1"/>
    <col min="7428" max="7428" width="12.6666666666667" customWidth="1"/>
    <col min="7679" max="7679" width="12.8333333333333" customWidth="1"/>
    <col min="7680" max="7680" width="14.3333333333333" customWidth="1"/>
    <col min="7681" max="7681" width="63" customWidth="1"/>
    <col min="7682" max="7682" width="9.16666666666667" customWidth="1"/>
    <col min="7683" max="7683" width="49.8333333333333" customWidth="1"/>
    <col min="7684" max="7684" width="12.6666666666667" customWidth="1"/>
    <col min="7935" max="7935" width="12.8333333333333" customWidth="1"/>
    <col min="7936" max="7936" width="14.3333333333333" customWidth="1"/>
    <col min="7937" max="7937" width="63" customWidth="1"/>
    <col min="7938" max="7938" width="9.16666666666667" customWidth="1"/>
    <col min="7939" max="7939" width="49.8333333333333" customWidth="1"/>
    <col min="7940" max="7940" width="12.6666666666667" customWidth="1"/>
    <col min="8191" max="8191" width="12.8333333333333" customWidth="1"/>
    <col min="8192" max="8192" width="14.3333333333333" customWidth="1"/>
    <col min="8193" max="8193" width="63" customWidth="1"/>
    <col min="8194" max="8194" width="9.16666666666667" customWidth="1"/>
    <col min="8195" max="8195" width="49.8333333333333" customWidth="1"/>
    <col min="8196" max="8196" width="12.6666666666667" customWidth="1"/>
    <col min="8447" max="8447" width="12.8333333333333" customWidth="1"/>
    <col min="8448" max="8448" width="14.3333333333333" customWidth="1"/>
    <col min="8449" max="8449" width="63" customWidth="1"/>
    <col min="8450" max="8450" width="9.16666666666667" customWidth="1"/>
    <col min="8451" max="8451" width="49.8333333333333" customWidth="1"/>
    <col min="8452" max="8452" width="12.6666666666667" customWidth="1"/>
    <col min="8703" max="8703" width="12.8333333333333" customWidth="1"/>
    <col min="8704" max="8704" width="14.3333333333333" customWidth="1"/>
    <col min="8705" max="8705" width="63" customWidth="1"/>
    <col min="8706" max="8706" width="9.16666666666667" customWidth="1"/>
    <col min="8707" max="8707" width="49.8333333333333" customWidth="1"/>
    <col min="8708" max="8708" width="12.6666666666667" customWidth="1"/>
    <col min="8959" max="8959" width="12.8333333333333" customWidth="1"/>
    <col min="8960" max="8960" width="14.3333333333333" customWidth="1"/>
    <col min="8961" max="8961" width="63" customWidth="1"/>
    <col min="8962" max="8962" width="9.16666666666667" customWidth="1"/>
    <col min="8963" max="8963" width="49.8333333333333" customWidth="1"/>
    <col min="8964" max="8964" width="12.6666666666667" customWidth="1"/>
    <col min="9215" max="9215" width="12.8333333333333" customWidth="1"/>
    <col min="9216" max="9216" width="14.3333333333333" customWidth="1"/>
    <col min="9217" max="9217" width="63" customWidth="1"/>
    <col min="9218" max="9218" width="9.16666666666667" customWidth="1"/>
    <col min="9219" max="9219" width="49.8333333333333" customWidth="1"/>
    <col min="9220" max="9220" width="12.6666666666667" customWidth="1"/>
    <col min="9471" max="9471" width="12.8333333333333" customWidth="1"/>
    <col min="9472" max="9472" width="14.3333333333333" customWidth="1"/>
    <col min="9473" max="9473" width="63" customWidth="1"/>
    <col min="9474" max="9474" width="9.16666666666667" customWidth="1"/>
    <col min="9475" max="9475" width="49.8333333333333" customWidth="1"/>
    <col min="9476" max="9476" width="12.6666666666667" customWidth="1"/>
    <col min="9727" max="9727" width="12.8333333333333" customWidth="1"/>
    <col min="9728" max="9728" width="14.3333333333333" customWidth="1"/>
    <col min="9729" max="9729" width="63" customWidth="1"/>
    <col min="9730" max="9730" width="9.16666666666667" customWidth="1"/>
    <col min="9731" max="9731" width="49.8333333333333" customWidth="1"/>
    <col min="9732" max="9732" width="12.6666666666667" customWidth="1"/>
    <col min="9983" max="9983" width="12.8333333333333" customWidth="1"/>
    <col min="9984" max="9984" width="14.3333333333333" customWidth="1"/>
    <col min="9985" max="9985" width="63" customWidth="1"/>
    <col min="9986" max="9986" width="9.16666666666667" customWidth="1"/>
    <col min="9987" max="9987" width="49.8333333333333" customWidth="1"/>
    <col min="9988" max="9988" width="12.6666666666667" customWidth="1"/>
    <col min="10239" max="10239" width="12.8333333333333" customWidth="1"/>
    <col min="10240" max="10240" width="14.3333333333333" customWidth="1"/>
    <col min="10241" max="10241" width="63" customWidth="1"/>
    <col min="10242" max="10242" width="9.16666666666667" customWidth="1"/>
    <col min="10243" max="10243" width="49.8333333333333" customWidth="1"/>
    <col min="10244" max="10244" width="12.6666666666667" customWidth="1"/>
    <col min="10495" max="10495" width="12.8333333333333" customWidth="1"/>
    <col min="10496" max="10496" width="14.3333333333333" customWidth="1"/>
    <col min="10497" max="10497" width="63" customWidth="1"/>
    <col min="10498" max="10498" width="9.16666666666667" customWidth="1"/>
    <col min="10499" max="10499" width="49.8333333333333" customWidth="1"/>
    <col min="10500" max="10500" width="12.6666666666667" customWidth="1"/>
    <col min="10751" max="10751" width="12.8333333333333" customWidth="1"/>
    <col min="10752" max="10752" width="14.3333333333333" customWidth="1"/>
    <col min="10753" max="10753" width="63" customWidth="1"/>
    <col min="10754" max="10754" width="9.16666666666667" customWidth="1"/>
    <col min="10755" max="10755" width="49.8333333333333" customWidth="1"/>
    <col min="10756" max="10756" width="12.6666666666667" customWidth="1"/>
    <col min="11007" max="11007" width="12.8333333333333" customWidth="1"/>
    <col min="11008" max="11008" width="14.3333333333333" customWidth="1"/>
    <col min="11009" max="11009" width="63" customWidth="1"/>
    <col min="11010" max="11010" width="9.16666666666667" customWidth="1"/>
    <col min="11011" max="11011" width="49.8333333333333" customWidth="1"/>
    <col min="11012" max="11012" width="12.6666666666667" customWidth="1"/>
    <col min="11263" max="11263" width="12.8333333333333" customWidth="1"/>
    <col min="11264" max="11264" width="14.3333333333333" customWidth="1"/>
    <col min="11265" max="11265" width="63" customWidth="1"/>
    <col min="11266" max="11266" width="9.16666666666667" customWidth="1"/>
    <col min="11267" max="11267" width="49.8333333333333" customWidth="1"/>
    <col min="11268" max="11268" width="12.6666666666667" customWidth="1"/>
    <col min="11519" max="11519" width="12.8333333333333" customWidth="1"/>
    <col min="11520" max="11520" width="14.3333333333333" customWidth="1"/>
    <col min="11521" max="11521" width="63" customWidth="1"/>
    <col min="11522" max="11522" width="9.16666666666667" customWidth="1"/>
    <col min="11523" max="11523" width="49.8333333333333" customWidth="1"/>
    <col min="11524" max="11524" width="12.6666666666667" customWidth="1"/>
    <col min="11775" max="11775" width="12.8333333333333" customWidth="1"/>
    <col min="11776" max="11776" width="14.3333333333333" customWidth="1"/>
    <col min="11777" max="11777" width="63" customWidth="1"/>
    <col min="11778" max="11778" width="9.16666666666667" customWidth="1"/>
    <col min="11779" max="11779" width="49.8333333333333" customWidth="1"/>
    <col min="11780" max="11780" width="12.6666666666667" customWidth="1"/>
    <col min="12031" max="12031" width="12.8333333333333" customWidth="1"/>
    <col min="12032" max="12032" width="14.3333333333333" customWidth="1"/>
    <col min="12033" max="12033" width="63" customWidth="1"/>
    <col min="12034" max="12034" width="9.16666666666667" customWidth="1"/>
    <col min="12035" max="12035" width="49.8333333333333" customWidth="1"/>
    <col min="12036" max="12036" width="12.6666666666667" customWidth="1"/>
    <col min="12287" max="12287" width="12.8333333333333" customWidth="1"/>
    <col min="12288" max="12288" width="14.3333333333333" customWidth="1"/>
    <col min="12289" max="12289" width="63" customWidth="1"/>
    <col min="12290" max="12290" width="9.16666666666667" customWidth="1"/>
    <col min="12291" max="12291" width="49.8333333333333" customWidth="1"/>
    <col min="12292" max="12292" width="12.6666666666667" customWidth="1"/>
    <col min="12543" max="12543" width="12.8333333333333" customWidth="1"/>
    <col min="12544" max="12544" width="14.3333333333333" customWidth="1"/>
    <col min="12545" max="12545" width="63" customWidth="1"/>
    <col min="12546" max="12546" width="9.16666666666667" customWidth="1"/>
    <col min="12547" max="12547" width="49.8333333333333" customWidth="1"/>
    <col min="12548" max="12548" width="12.6666666666667" customWidth="1"/>
    <col min="12799" max="12799" width="12.8333333333333" customWidth="1"/>
    <col min="12800" max="12800" width="14.3333333333333" customWidth="1"/>
    <col min="12801" max="12801" width="63" customWidth="1"/>
    <col min="12802" max="12802" width="9.16666666666667" customWidth="1"/>
    <col min="12803" max="12803" width="49.8333333333333" customWidth="1"/>
    <col min="12804" max="12804" width="12.6666666666667" customWidth="1"/>
    <col min="13055" max="13055" width="12.8333333333333" customWidth="1"/>
    <col min="13056" max="13056" width="14.3333333333333" customWidth="1"/>
    <col min="13057" max="13057" width="63" customWidth="1"/>
    <col min="13058" max="13058" width="9.16666666666667" customWidth="1"/>
    <col min="13059" max="13059" width="49.8333333333333" customWidth="1"/>
    <col min="13060" max="13060" width="12.6666666666667" customWidth="1"/>
    <col min="13311" max="13311" width="12.8333333333333" customWidth="1"/>
    <col min="13312" max="13312" width="14.3333333333333" customWidth="1"/>
    <col min="13313" max="13313" width="63" customWidth="1"/>
    <col min="13314" max="13314" width="9.16666666666667" customWidth="1"/>
    <col min="13315" max="13315" width="49.8333333333333" customWidth="1"/>
    <col min="13316" max="13316" width="12.6666666666667" customWidth="1"/>
    <col min="13567" max="13567" width="12.8333333333333" customWidth="1"/>
    <col min="13568" max="13568" width="14.3333333333333" customWidth="1"/>
    <col min="13569" max="13569" width="63" customWidth="1"/>
    <col min="13570" max="13570" width="9.16666666666667" customWidth="1"/>
    <col min="13571" max="13571" width="49.8333333333333" customWidth="1"/>
    <col min="13572" max="13572" width="12.6666666666667" customWidth="1"/>
    <col min="13823" max="13823" width="12.8333333333333" customWidth="1"/>
    <col min="13824" max="13824" width="14.3333333333333" customWidth="1"/>
    <col min="13825" max="13825" width="63" customWidth="1"/>
    <col min="13826" max="13826" width="9.16666666666667" customWidth="1"/>
    <col min="13827" max="13827" width="49.8333333333333" customWidth="1"/>
    <col min="13828" max="13828" width="12.6666666666667" customWidth="1"/>
    <col min="14079" max="14079" width="12.8333333333333" customWidth="1"/>
    <col min="14080" max="14080" width="14.3333333333333" customWidth="1"/>
    <col min="14081" max="14081" width="63" customWidth="1"/>
    <col min="14082" max="14082" width="9.16666666666667" customWidth="1"/>
    <col min="14083" max="14083" width="49.8333333333333" customWidth="1"/>
    <col min="14084" max="14084" width="12.6666666666667" customWidth="1"/>
    <col min="14335" max="14335" width="12.8333333333333" customWidth="1"/>
    <col min="14336" max="14336" width="14.3333333333333" customWidth="1"/>
    <col min="14337" max="14337" width="63" customWidth="1"/>
    <col min="14338" max="14338" width="9.16666666666667" customWidth="1"/>
    <col min="14339" max="14339" width="49.8333333333333" customWidth="1"/>
    <col min="14340" max="14340" width="12.6666666666667" customWidth="1"/>
    <col min="14591" max="14591" width="12.8333333333333" customWidth="1"/>
    <col min="14592" max="14592" width="14.3333333333333" customWidth="1"/>
    <col min="14593" max="14593" width="63" customWidth="1"/>
    <col min="14594" max="14594" width="9.16666666666667" customWidth="1"/>
    <col min="14595" max="14595" width="49.8333333333333" customWidth="1"/>
    <col min="14596" max="14596" width="12.6666666666667" customWidth="1"/>
    <col min="14847" max="14847" width="12.8333333333333" customWidth="1"/>
    <col min="14848" max="14848" width="14.3333333333333" customWidth="1"/>
    <col min="14849" max="14849" width="63" customWidth="1"/>
    <col min="14850" max="14850" width="9.16666666666667" customWidth="1"/>
    <col min="14851" max="14851" width="49.8333333333333" customWidth="1"/>
    <col min="14852" max="14852" width="12.6666666666667" customWidth="1"/>
    <col min="15103" max="15103" width="12.8333333333333" customWidth="1"/>
    <col min="15104" max="15104" width="14.3333333333333" customWidth="1"/>
    <col min="15105" max="15105" width="63" customWidth="1"/>
    <col min="15106" max="15106" width="9.16666666666667" customWidth="1"/>
    <col min="15107" max="15107" width="49.8333333333333" customWidth="1"/>
    <col min="15108" max="15108" width="12.6666666666667" customWidth="1"/>
    <col min="15359" max="15359" width="12.8333333333333" customWidth="1"/>
    <col min="15360" max="15360" width="14.3333333333333" customWidth="1"/>
    <col min="15361" max="15361" width="63" customWidth="1"/>
    <col min="15362" max="15362" width="9.16666666666667" customWidth="1"/>
    <col min="15363" max="15363" width="49.8333333333333" customWidth="1"/>
    <col min="15364" max="15364" width="12.6666666666667" customWidth="1"/>
    <col min="15615" max="15615" width="12.8333333333333" customWidth="1"/>
    <col min="15616" max="15616" width="14.3333333333333" customWidth="1"/>
    <col min="15617" max="15617" width="63" customWidth="1"/>
    <col min="15618" max="15618" width="9.16666666666667" customWidth="1"/>
    <col min="15619" max="15619" width="49.8333333333333" customWidth="1"/>
    <col min="15620" max="15620" width="12.6666666666667" customWidth="1"/>
    <col min="15871" max="15871" width="12.8333333333333" customWidth="1"/>
    <col min="15872" max="15872" width="14.3333333333333" customWidth="1"/>
    <col min="15873" max="15873" width="63" customWidth="1"/>
    <col min="15874" max="15874" width="9.16666666666667" customWidth="1"/>
    <col min="15875" max="15875" width="49.8333333333333" customWidth="1"/>
    <col min="15876" max="15876" width="12.6666666666667" customWidth="1"/>
    <col min="16127" max="16127" width="12.8333333333333" customWidth="1"/>
    <col min="16128" max="16128" width="14.3333333333333" customWidth="1"/>
    <col min="16129" max="16129" width="63" customWidth="1"/>
    <col min="16130" max="16130" width="9.16666666666667" customWidth="1"/>
    <col min="16131" max="16131" width="49.8333333333333" customWidth="1"/>
    <col min="16132" max="16132" width="12.6666666666667" customWidth="1"/>
  </cols>
  <sheetData>
    <row r="1" ht="19.5" customHeight="1" spans="1:3">
      <c r="A1" s="228" t="s">
        <v>0</v>
      </c>
      <c r="B1" s="228"/>
      <c r="C1" s="228"/>
    </row>
    <row r="2" ht="41.25" customHeight="1" spans="1:4">
      <c r="A2" s="229" t="s">
        <v>1</v>
      </c>
      <c r="B2" s="230"/>
      <c r="C2" s="230"/>
      <c r="D2" s="231"/>
    </row>
    <row r="3" ht="19.5" customHeight="1" spans="1:4">
      <c r="A3" s="232" t="s">
        <v>2</v>
      </c>
      <c r="B3" s="232" t="s">
        <v>3</v>
      </c>
      <c r="C3" s="232"/>
      <c r="D3" s="233"/>
    </row>
    <row r="4" ht="22.5" customHeight="1" spans="1:4">
      <c r="A4" s="234" t="s">
        <v>4</v>
      </c>
      <c r="B4" s="235" t="s">
        <v>5</v>
      </c>
      <c r="C4" s="236" t="s">
        <v>6</v>
      </c>
      <c r="D4" s="233"/>
    </row>
    <row r="5" ht="22.5" customHeight="1" spans="1:4">
      <c r="A5" s="234" t="s">
        <v>7</v>
      </c>
      <c r="B5" s="235" t="s">
        <v>8</v>
      </c>
      <c r="C5" s="236"/>
      <c r="D5" s="233"/>
    </row>
    <row r="6" ht="22.5" customHeight="1" spans="1:4">
      <c r="A6" s="234" t="s">
        <v>9</v>
      </c>
      <c r="B6" s="235" t="s">
        <v>10</v>
      </c>
      <c r="C6" s="236"/>
      <c r="D6" s="233"/>
    </row>
    <row r="7" ht="22.5" customHeight="1" spans="1:4">
      <c r="A7" s="234" t="s">
        <v>11</v>
      </c>
      <c r="B7" s="235" t="s">
        <v>12</v>
      </c>
      <c r="C7" s="236"/>
      <c r="D7" s="233"/>
    </row>
    <row r="8" ht="22.5" customHeight="1" spans="1:4">
      <c r="A8" s="234" t="s">
        <v>13</v>
      </c>
      <c r="B8" s="235" t="s">
        <v>14</v>
      </c>
      <c r="C8" s="236"/>
      <c r="D8" s="233"/>
    </row>
    <row r="9" ht="22.5" customHeight="1" spans="1:4">
      <c r="A9" s="234" t="s">
        <v>15</v>
      </c>
      <c r="B9" s="235" t="s">
        <v>16</v>
      </c>
      <c r="C9" s="236"/>
      <c r="D9" s="233"/>
    </row>
    <row r="10" ht="22.5" customHeight="1" spans="1:4">
      <c r="A10" s="234" t="s">
        <v>17</v>
      </c>
      <c r="B10" s="235" t="s">
        <v>18</v>
      </c>
      <c r="C10" s="236" t="s">
        <v>19</v>
      </c>
      <c r="D10" s="233"/>
    </row>
    <row r="11" ht="22.5" customHeight="1" spans="1:4">
      <c r="A11" s="234" t="s">
        <v>20</v>
      </c>
      <c r="B11" s="235" t="s">
        <v>21</v>
      </c>
      <c r="C11" s="236"/>
      <c r="D11" s="233"/>
    </row>
    <row r="12" ht="22.5" customHeight="1" spans="1:4">
      <c r="A12" s="234" t="s">
        <v>22</v>
      </c>
      <c r="B12" s="235" t="s">
        <v>23</v>
      </c>
      <c r="C12" s="236"/>
      <c r="D12" s="233"/>
    </row>
    <row r="13" ht="22.5" customHeight="1" spans="1:4">
      <c r="A13" s="234" t="s">
        <v>24</v>
      </c>
      <c r="B13" s="235" t="s">
        <v>25</v>
      </c>
      <c r="C13" s="236"/>
      <c r="D13" s="233"/>
    </row>
    <row r="14" ht="22.5" customHeight="1" spans="1:4">
      <c r="A14" s="234" t="s">
        <v>26</v>
      </c>
      <c r="B14" s="235" t="s">
        <v>27</v>
      </c>
      <c r="C14" s="236"/>
      <c r="D14" s="233"/>
    </row>
    <row r="15" ht="22.5" customHeight="1" spans="1:4">
      <c r="A15" s="234" t="s">
        <v>28</v>
      </c>
      <c r="B15" s="235" t="s">
        <v>29</v>
      </c>
      <c r="C15" s="236" t="s">
        <v>30</v>
      </c>
      <c r="D15" s="233"/>
    </row>
    <row r="16" ht="22.5" customHeight="1" spans="1:4">
      <c r="A16" s="234" t="s">
        <v>31</v>
      </c>
      <c r="B16" s="235" t="s">
        <v>32</v>
      </c>
      <c r="C16" s="236"/>
      <c r="D16" s="233"/>
    </row>
    <row r="17" ht="22.5" customHeight="1" spans="1:4">
      <c r="A17" s="234" t="s">
        <v>33</v>
      </c>
      <c r="B17" s="235" t="s">
        <v>34</v>
      </c>
      <c r="C17" s="236" t="s">
        <v>35</v>
      </c>
      <c r="D17" s="233"/>
    </row>
    <row r="18" ht="22.5" customHeight="1" spans="1:4">
      <c r="A18" s="234" t="s">
        <v>36</v>
      </c>
      <c r="B18" s="235" t="s">
        <v>37</v>
      </c>
      <c r="C18" s="236"/>
      <c r="D18" s="233"/>
    </row>
    <row r="19" ht="22.5" customHeight="1" spans="1:4">
      <c r="A19" s="234" t="s">
        <v>38</v>
      </c>
      <c r="B19" s="235" t="s">
        <v>39</v>
      </c>
      <c r="C19" s="236" t="s">
        <v>40</v>
      </c>
      <c r="D19" s="233"/>
    </row>
    <row r="20" ht="12.75" customHeight="1" spans="1:4">
      <c r="A20" s="233"/>
      <c r="B20" s="233"/>
      <c r="C20" s="237"/>
      <c r="D20" s="233"/>
    </row>
    <row r="21" ht="16.9" customHeight="1"/>
  </sheetData>
  <mergeCells count="5">
    <mergeCell ref="A2:C2"/>
    <mergeCell ref="C4:C9"/>
    <mergeCell ref="C10:C14"/>
    <mergeCell ref="C15:C16"/>
    <mergeCell ref="C17:C18"/>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5"/>
  <sheetViews>
    <sheetView workbookViewId="0">
      <selection activeCell="A6" sqref="A6"/>
    </sheetView>
  </sheetViews>
  <sheetFormatPr defaultColWidth="10.5" defaultRowHeight="11.25" outlineLevelCol="2"/>
  <cols>
    <col min="1" max="1" width="56.5" style="61" customWidth="1"/>
    <col min="2" max="2" width="40" style="61" customWidth="1"/>
    <col min="3" max="253" width="10.5" style="61"/>
    <col min="254" max="254" width="39.6666666666667" style="61" customWidth="1"/>
    <col min="255" max="257" width="16.1666666666667" style="61" customWidth="1"/>
    <col min="258" max="258" width="21.8333333333333" style="61" customWidth="1"/>
    <col min="259" max="509" width="10.5" style="61"/>
    <col min="510" max="510" width="39.6666666666667" style="61" customWidth="1"/>
    <col min="511" max="513" width="16.1666666666667" style="61" customWidth="1"/>
    <col min="514" max="514" width="21.8333333333333" style="61" customWidth="1"/>
    <col min="515" max="765" width="10.5" style="61"/>
    <col min="766" max="766" width="39.6666666666667" style="61" customWidth="1"/>
    <col min="767" max="769" width="16.1666666666667" style="61" customWidth="1"/>
    <col min="770" max="770" width="21.8333333333333" style="61" customWidth="1"/>
    <col min="771" max="1021" width="10.5" style="61"/>
    <col min="1022" max="1022" width="39.6666666666667" style="61" customWidth="1"/>
    <col min="1023" max="1025" width="16.1666666666667" style="61" customWidth="1"/>
    <col min="1026" max="1026" width="21.8333333333333" style="61" customWidth="1"/>
    <col min="1027" max="1277" width="10.5" style="61"/>
    <col min="1278" max="1278" width="39.6666666666667" style="61" customWidth="1"/>
    <col min="1279" max="1281" width="16.1666666666667" style="61" customWidth="1"/>
    <col min="1282" max="1282" width="21.8333333333333" style="61" customWidth="1"/>
    <col min="1283" max="1533" width="10.5" style="61"/>
    <col min="1534" max="1534" width="39.6666666666667" style="61" customWidth="1"/>
    <col min="1535" max="1537" width="16.1666666666667" style="61" customWidth="1"/>
    <col min="1538" max="1538" width="21.8333333333333" style="61" customWidth="1"/>
    <col min="1539" max="1789" width="10.5" style="61"/>
    <col min="1790" max="1790" width="39.6666666666667" style="61" customWidth="1"/>
    <col min="1791" max="1793" width="16.1666666666667" style="61" customWidth="1"/>
    <col min="1794" max="1794" width="21.8333333333333" style="61" customWidth="1"/>
    <col min="1795" max="2045" width="10.5" style="61"/>
    <col min="2046" max="2046" width="39.6666666666667" style="61" customWidth="1"/>
    <col min="2047" max="2049" width="16.1666666666667" style="61" customWidth="1"/>
    <col min="2050" max="2050" width="21.8333333333333" style="61" customWidth="1"/>
    <col min="2051" max="2301" width="10.5" style="61"/>
    <col min="2302" max="2302" width="39.6666666666667" style="61" customWidth="1"/>
    <col min="2303" max="2305" width="16.1666666666667" style="61" customWidth="1"/>
    <col min="2306" max="2306" width="21.8333333333333" style="61" customWidth="1"/>
    <col min="2307" max="2557" width="10.5" style="61"/>
    <col min="2558" max="2558" width="39.6666666666667" style="61" customWidth="1"/>
    <col min="2559" max="2561" width="16.1666666666667" style="61" customWidth="1"/>
    <col min="2562" max="2562" width="21.8333333333333" style="61" customWidth="1"/>
    <col min="2563" max="2813" width="10.5" style="61"/>
    <col min="2814" max="2814" width="39.6666666666667" style="61" customWidth="1"/>
    <col min="2815" max="2817" width="16.1666666666667" style="61" customWidth="1"/>
    <col min="2818" max="2818" width="21.8333333333333" style="61" customWidth="1"/>
    <col min="2819" max="3069" width="10.5" style="61"/>
    <col min="3070" max="3070" width="39.6666666666667" style="61" customWidth="1"/>
    <col min="3071" max="3073" width="16.1666666666667" style="61" customWidth="1"/>
    <col min="3074" max="3074" width="21.8333333333333" style="61" customWidth="1"/>
    <col min="3075" max="3325" width="10.5" style="61"/>
    <col min="3326" max="3326" width="39.6666666666667" style="61" customWidth="1"/>
    <col min="3327" max="3329" width="16.1666666666667" style="61" customWidth="1"/>
    <col min="3330" max="3330" width="21.8333333333333" style="61" customWidth="1"/>
    <col min="3331" max="3581" width="10.5" style="61"/>
    <col min="3582" max="3582" width="39.6666666666667" style="61" customWidth="1"/>
    <col min="3583" max="3585" width="16.1666666666667" style="61" customWidth="1"/>
    <col min="3586" max="3586" width="21.8333333333333" style="61" customWidth="1"/>
    <col min="3587" max="3837" width="10.5" style="61"/>
    <col min="3838" max="3838" width="39.6666666666667" style="61" customWidth="1"/>
    <col min="3839" max="3841" width="16.1666666666667" style="61" customWidth="1"/>
    <col min="3842" max="3842" width="21.8333333333333" style="61" customWidth="1"/>
    <col min="3843" max="4093" width="10.5" style="61"/>
    <col min="4094" max="4094" width="39.6666666666667" style="61" customWidth="1"/>
    <col min="4095" max="4097" width="16.1666666666667" style="61" customWidth="1"/>
    <col min="4098" max="4098" width="21.8333333333333" style="61" customWidth="1"/>
    <col min="4099" max="4349" width="10.5" style="61"/>
    <col min="4350" max="4350" width="39.6666666666667" style="61" customWidth="1"/>
    <col min="4351" max="4353" width="16.1666666666667" style="61" customWidth="1"/>
    <col min="4354" max="4354" width="21.8333333333333" style="61" customWidth="1"/>
    <col min="4355" max="4605" width="10.5" style="61"/>
    <col min="4606" max="4606" width="39.6666666666667" style="61" customWidth="1"/>
    <col min="4607" max="4609" width="16.1666666666667" style="61" customWidth="1"/>
    <col min="4610" max="4610" width="21.8333333333333" style="61" customWidth="1"/>
    <col min="4611" max="4861" width="10.5" style="61"/>
    <col min="4862" max="4862" width="39.6666666666667" style="61" customWidth="1"/>
    <col min="4863" max="4865" width="16.1666666666667" style="61" customWidth="1"/>
    <col min="4866" max="4866" width="21.8333333333333" style="61" customWidth="1"/>
    <col min="4867" max="5117" width="10.5" style="61"/>
    <col min="5118" max="5118" width="39.6666666666667" style="61" customWidth="1"/>
    <col min="5119" max="5121" width="16.1666666666667" style="61" customWidth="1"/>
    <col min="5122" max="5122" width="21.8333333333333" style="61" customWidth="1"/>
    <col min="5123" max="5373" width="10.5" style="61"/>
    <col min="5374" max="5374" width="39.6666666666667" style="61" customWidth="1"/>
    <col min="5375" max="5377" width="16.1666666666667" style="61" customWidth="1"/>
    <col min="5378" max="5378" width="21.8333333333333" style="61" customWidth="1"/>
    <col min="5379" max="5629" width="10.5" style="61"/>
    <col min="5630" max="5630" width="39.6666666666667" style="61" customWidth="1"/>
    <col min="5631" max="5633" width="16.1666666666667" style="61" customWidth="1"/>
    <col min="5634" max="5634" width="21.8333333333333" style="61" customWidth="1"/>
    <col min="5635" max="5885" width="10.5" style="61"/>
    <col min="5886" max="5886" width="39.6666666666667" style="61" customWidth="1"/>
    <col min="5887" max="5889" width="16.1666666666667" style="61" customWidth="1"/>
    <col min="5890" max="5890" width="21.8333333333333" style="61" customWidth="1"/>
    <col min="5891" max="6141" width="10.5" style="61"/>
    <col min="6142" max="6142" width="39.6666666666667" style="61" customWidth="1"/>
    <col min="6143" max="6145" width="16.1666666666667" style="61" customWidth="1"/>
    <col min="6146" max="6146" width="21.8333333333333" style="61" customWidth="1"/>
    <col min="6147" max="6397" width="10.5" style="61"/>
    <col min="6398" max="6398" width="39.6666666666667" style="61" customWidth="1"/>
    <col min="6399" max="6401" width="16.1666666666667" style="61" customWidth="1"/>
    <col min="6402" max="6402" width="21.8333333333333" style="61" customWidth="1"/>
    <col min="6403" max="6653" width="10.5" style="61"/>
    <col min="6654" max="6654" width="39.6666666666667" style="61" customWidth="1"/>
    <col min="6655" max="6657" width="16.1666666666667" style="61" customWidth="1"/>
    <col min="6658" max="6658" width="21.8333333333333" style="61" customWidth="1"/>
    <col min="6659" max="6909" width="10.5" style="61"/>
    <col min="6910" max="6910" width="39.6666666666667" style="61" customWidth="1"/>
    <col min="6911" max="6913" width="16.1666666666667" style="61" customWidth="1"/>
    <col min="6914" max="6914" width="21.8333333333333" style="61" customWidth="1"/>
    <col min="6915" max="7165" width="10.5" style="61"/>
    <col min="7166" max="7166" width="39.6666666666667" style="61" customWidth="1"/>
    <col min="7167" max="7169" width="16.1666666666667" style="61" customWidth="1"/>
    <col min="7170" max="7170" width="21.8333333333333" style="61" customWidth="1"/>
    <col min="7171" max="7421" width="10.5" style="61"/>
    <col min="7422" max="7422" width="39.6666666666667" style="61" customWidth="1"/>
    <col min="7423" max="7425" width="16.1666666666667" style="61" customWidth="1"/>
    <col min="7426" max="7426" width="21.8333333333333" style="61" customWidth="1"/>
    <col min="7427" max="7677" width="10.5" style="61"/>
    <col min="7678" max="7678" width="39.6666666666667" style="61" customWidth="1"/>
    <col min="7679" max="7681" width="16.1666666666667" style="61" customWidth="1"/>
    <col min="7682" max="7682" width="21.8333333333333" style="61" customWidth="1"/>
    <col min="7683" max="7933" width="10.5" style="61"/>
    <col min="7934" max="7934" width="39.6666666666667" style="61" customWidth="1"/>
    <col min="7935" max="7937" width="16.1666666666667" style="61" customWidth="1"/>
    <col min="7938" max="7938" width="21.8333333333333" style="61" customWidth="1"/>
    <col min="7939" max="8189" width="10.5" style="61"/>
    <col min="8190" max="8190" width="39.6666666666667" style="61" customWidth="1"/>
    <col min="8191" max="8193" width="16.1666666666667" style="61" customWidth="1"/>
    <col min="8194" max="8194" width="21.8333333333333" style="61" customWidth="1"/>
    <col min="8195" max="8445" width="10.5" style="61"/>
    <col min="8446" max="8446" width="39.6666666666667" style="61" customWidth="1"/>
    <col min="8447" max="8449" width="16.1666666666667" style="61" customWidth="1"/>
    <col min="8450" max="8450" width="21.8333333333333" style="61" customWidth="1"/>
    <col min="8451" max="8701" width="10.5" style="61"/>
    <col min="8702" max="8702" width="39.6666666666667" style="61" customWidth="1"/>
    <col min="8703" max="8705" width="16.1666666666667" style="61" customWidth="1"/>
    <col min="8706" max="8706" width="21.8333333333333" style="61" customWidth="1"/>
    <col min="8707" max="8957" width="10.5" style="61"/>
    <col min="8958" max="8958" width="39.6666666666667" style="61" customWidth="1"/>
    <col min="8959" max="8961" width="16.1666666666667" style="61" customWidth="1"/>
    <col min="8962" max="8962" width="21.8333333333333" style="61" customWidth="1"/>
    <col min="8963" max="9213" width="10.5" style="61"/>
    <col min="9214" max="9214" width="39.6666666666667" style="61" customWidth="1"/>
    <col min="9215" max="9217" width="16.1666666666667" style="61" customWidth="1"/>
    <col min="9218" max="9218" width="21.8333333333333" style="61" customWidth="1"/>
    <col min="9219" max="9469" width="10.5" style="61"/>
    <col min="9470" max="9470" width="39.6666666666667" style="61" customWidth="1"/>
    <col min="9471" max="9473" width="16.1666666666667" style="61" customWidth="1"/>
    <col min="9474" max="9474" width="21.8333333333333" style="61" customWidth="1"/>
    <col min="9475" max="9725" width="10.5" style="61"/>
    <col min="9726" max="9726" width="39.6666666666667" style="61" customWidth="1"/>
    <col min="9727" max="9729" width="16.1666666666667" style="61" customWidth="1"/>
    <col min="9730" max="9730" width="21.8333333333333" style="61" customWidth="1"/>
    <col min="9731" max="9981" width="10.5" style="61"/>
    <col min="9982" max="9982" width="39.6666666666667" style="61" customWidth="1"/>
    <col min="9983" max="9985" width="16.1666666666667" style="61" customWidth="1"/>
    <col min="9986" max="9986" width="21.8333333333333" style="61" customWidth="1"/>
    <col min="9987" max="10237" width="10.5" style="61"/>
    <col min="10238" max="10238" width="39.6666666666667" style="61" customWidth="1"/>
    <col min="10239" max="10241" width="16.1666666666667" style="61" customWidth="1"/>
    <col min="10242" max="10242" width="21.8333333333333" style="61" customWidth="1"/>
    <col min="10243" max="10493" width="10.5" style="61"/>
    <col min="10494" max="10494" width="39.6666666666667" style="61" customWidth="1"/>
    <col min="10495" max="10497" width="16.1666666666667" style="61" customWidth="1"/>
    <col min="10498" max="10498" width="21.8333333333333" style="61" customWidth="1"/>
    <col min="10499" max="10749" width="10.5" style="61"/>
    <col min="10750" max="10750" width="39.6666666666667" style="61" customWidth="1"/>
    <col min="10751" max="10753" width="16.1666666666667" style="61" customWidth="1"/>
    <col min="10754" max="10754" width="21.8333333333333" style="61" customWidth="1"/>
    <col min="10755" max="11005" width="10.5" style="61"/>
    <col min="11006" max="11006" width="39.6666666666667" style="61" customWidth="1"/>
    <col min="11007" max="11009" width="16.1666666666667" style="61" customWidth="1"/>
    <col min="11010" max="11010" width="21.8333333333333" style="61" customWidth="1"/>
    <col min="11011" max="11261" width="10.5" style="61"/>
    <col min="11262" max="11262" width="39.6666666666667" style="61" customWidth="1"/>
    <col min="11263" max="11265" width="16.1666666666667" style="61" customWidth="1"/>
    <col min="11266" max="11266" width="21.8333333333333" style="61" customWidth="1"/>
    <col min="11267" max="11517" width="10.5" style="61"/>
    <col min="11518" max="11518" width="39.6666666666667" style="61" customWidth="1"/>
    <col min="11519" max="11521" width="16.1666666666667" style="61" customWidth="1"/>
    <col min="11522" max="11522" width="21.8333333333333" style="61" customWidth="1"/>
    <col min="11523" max="11773" width="10.5" style="61"/>
    <col min="11774" max="11774" width="39.6666666666667" style="61" customWidth="1"/>
    <col min="11775" max="11777" width="16.1666666666667" style="61" customWidth="1"/>
    <col min="11778" max="11778" width="21.8333333333333" style="61" customWidth="1"/>
    <col min="11779" max="12029" width="10.5" style="61"/>
    <col min="12030" max="12030" width="39.6666666666667" style="61" customWidth="1"/>
    <col min="12031" max="12033" width="16.1666666666667" style="61" customWidth="1"/>
    <col min="12034" max="12034" width="21.8333333333333" style="61" customWidth="1"/>
    <col min="12035" max="12285" width="10.5" style="61"/>
    <col min="12286" max="12286" width="39.6666666666667" style="61" customWidth="1"/>
    <col min="12287" max="12289" width="16.1666666666667" style="61" customWidth="1"/>
    <col min="12290" max="12290" width="21.8333333333333" style="61" customWidth="1"/>
    <col min="12291" max="12541" width="10.5" style="61"/>
    <col min="12542" max="12542" width="39.6666666666667" style="61" customWidth="1"/>
    <col min="12543" max="12545" width="16.1666666666667" style="61" customWidth="1"/>
    <col min="12546" max="12546" width="21.8333333333333" style="61" customWidth="1"/>
    <col min="12547" max="12797" width="10.5" style="61"/>
    <col min="12798" max="12798" width="39.6666666666667" style="61" customWidth="1"/>
    <col min="12799" max="12801" width="16.1666666666667" style="61" customWidth="1"/>
    <col min="12802" max="12802" width="21.8333333333333" style="61" customWidth="1"/>
    <col min="12803" max="13053" width="10.5" style="61"/>
    <col min="13054" max="13054" width="39.6666666666667" style="61" customWidth="1"/>
    <col min="13055" max="13057" width="16.1666666666667" style="61" customWidth="1"/>
    <col min="13058" max="13058" width="21.8333333333333" style="61" customWidth="1"/>
    <col min="13059" max="13309" width="10.5" style="61"/>
    <col min="13310" max="13310" width="39.6666666666667" style="61" customWidth="1"/>
    <col min="13311" max="13313" width="16.1666666666667" style="61" customWidth="1"/>
    <col min="13314" max="13314" width="21.8333333333333" style="61" customWidth="1"/>
    <col min="13315" max="13565" width="10.5" style="61"/>
    <col min="13566" max="13566" width="39.6666666666667" style="61" customWidth="1"/>
    <col min="13567" max="13569" width="16.1666666666667" style="61" customWidth="1"/>
    <col min="13570" max="13570" width="21.8333333333333" style="61" customWidth="1"/>
    <col min="13571" max="13821" width="10.5" style="61"/>
    <col min="13822" max="13822" width="39.6666666666667" style="61" customWidth="1"/>
    <col min="13823" max="13825" width="16.1666666666667" style="61" customWidth="1"/>
    <col min="13826" max="13826" width="21.8333333333333" style="61" customWidth="1"/>
    <col min="13827" max="14077" width="10.5" style="61"/>
    <col min="14078" max="14078" width="39.6666666666667" style="61" customWidth="1"/>
    <col min="14079" max="14081" width="16.1666666666667" style="61" customWidth="1"/>
    <col min="14082" max="14082" width="21.8333333333333" style="61" customWidth="1"/>
    <col min="14083" max="14333" width="10.5" style="61"/>
    <col min="14334" max="14334" width="39.6666666666667" style="61" customWidth="1"/>
    <col min="14335" max="14337" width="16.1666666666667" style="61" customWidth="1"/>
    <col min="14338" max="14338" width="21.8333333333333" style="61" customWidth="1"/>
    <col min="14339" max="14589" width="10.5" style="61"/>
    <col min="14590" max="14590" width="39.6666666666667" style="61" customWidth="1"/>
    <col min="14591" max="14593" width="16.1666666666667" style="61" customWidth="1"/>
    <col min="14594" max="14594" width="21.8333333333333" style="61" customWidth="1"/>
    <col min="14595" max="14845" width="10.5" style="61"/>
    <col min="14846" max="14846" width="39.6666666666667" style="61" customWidth="1"/>
    <col min="14847" max="14849" width="16.1666666666667" style="61" customWidth="1"/>
    <col min="14850" max="14850" width="21.8333333333333" style="61" customWidth="1"/>
    <col min="14851" max="15101" width="10.5" style="61"/>
    <col min="15102" max="15102" width="39.6666666666667" style="61" customWidth="1"/>
    <col min="15103" max="15105" width="16.1666666666667" style="61" customWidth="1"/>
    <col min="15106" max="15106" width="21.8333333333333" style="61" customWidth="1"/>
    <col min="15107" max="15357" width="10.5" style="61"/>
    <col min="15358" max="15358" width="39.6666666666667" style="61" customWidth="1"/>
    <col min="15359" max="15361" width="16.1666666666667" style="61" customWidth="1"/>
    <col min="15362" max="15362" width="21.8333333333333" style="61" customWidth="1"/>
    <col min="15363" max="15613" width="10.5" style="61"/>
    <col min="15614" max="15614" width="39.6666666666667" style="61" customWidth="1"/>
    <col min="15615" max="15617" width="16.1666666666667" style="61" customWidth="1"/>
    <col min="15618" max="15618" width="21.8333333333333" style="61" customWidth="1"/>
    <col min="15619" max="15869" width="10.5" style="61"/>
    <col min="15870" max="15870" width="39.6666666666667" style="61" customWidth="1"/>
    <col min="15871" max="15873" width="16.1666666666667" style="61" customWidth="1"/>
    <col min="15874" max="15874" width="21.8333333333333" style="61" customWidth="1"/>
    <col min="15875" max="16125" width="10.5" style="61"/>
    <col min="16126" max="16126" width="39.6666666666667" style="61" customWidth="1"/>
    <col min="16127" max="16129" width="16.1666666666667" style="61" customWidth="1"/>
    <col min="16130" max="16130" width="21.8333333333333" style="61" customWidth="1"/>
    <col min="16131" max="16382" width="10.5" style="61"/>
  </cols>
  <sheetData>
    <row r="1" ht="30.75" customHeight="1" spans="1:2">
      <c r="A1" s="140" t="s">
        <v>1320</v>
      </c>
      <c r="B1" s="141"/>
    </row>
    <row r="2" ht="19.5" customHeight="1" spans="1:2">
      <c r="A2" s="142"/>
      <c r="B2" s="64" t="s">
        <v>65</v>
      </c>
    </row>
    <row r="3" ht="36" customHeight="1" spans="1:3">
      <c r="A3" s="143" t="s">
        <v>1321</v>
      </c>
      <c r="B3" s="65" t="s">
        <v>1234</v>
      </c>
      <c r="C3" s="144"/>
    </row>
    <row r="4" ht="21" customHeight="1" spans="1:3">
      <c r="A4" s="145" t="s">
        <v>1322</v>
      </c>
      <c r="B4" s="146">
        <v>33</v>
      </c>
      <c r="C4" s="144"/>
    </row>
    <row r="5" ht="21" customHeight="1" spans="1:3">
      <c r="A5" s="145" t="s">
        <v>1323</v>
      </c>
      <c r="B5" s="146">
        <v>15</v>
      </c>
      <c r="C5" s="144"/>
    </row>
    <row r="6" ht="21" customHeight="1" spans="1:2">
      <c r="A6" s="147" t="s">
        <v>1324</v>
      </c>
      <c r="B6" s="148">
        <v>1761</v>
      </c>
    </row>
    <row r="7" ht="21" customHeight="1" spans="1:2">
      <c r="A7" s="149" t="s">
        <v>98</v>
      </c>
      <c r="B7" s="150">
        <v>1809</v>
      </c>
    </row>
    <row r="8" ht="21" customHeight="1" spans="1:2">
      <c r="A8" s="151" t="s">
        <v>1325</v>
      </c>
      <c r="B8" s="148"/>
    </row>
    <row r="9" ht="21" customHeight="1" spans="1:2">
      <c r="A9" s="151" t="s">
        <v>100</v>
      </c>
      <c r="B9" s="148"/>
    </row>
    <row r="10" ht="21" customHeight="1" spans="1:2">
      <c r="A10" s="152" t="s">
        <v>1326</v>
      </c>
      <c r="B10" s="153">
        <v>1783</v>
      </c>
    </row>
    <row r="11" ht="21" customHeight="1" spans="1:2">
      <c r="A11" s="152" t="s">
        <v>1327</v>
      </c>
      <c r="B11" s="153"/>
    </row>
    <row r="12" ht="21" customHeight="1" spans="1:2">
      <c r="A12" s="152" t="s">
        <v>1328</v>
      </c>
      <c r="B12" s="153">
        <v>5941</v>
      </c>
    </row>
    <row r="13" ht="21" customHeight="1" spans="1:2">
      <c r="A13" s="152" t="s">
        <v>1329</v>
      </c>
      <c r="B13" s="153">
        <v>18900</v>
      </c>
    </row>
    <row r="14" ht="21" customHeight="1" spans="1:2">
      <c r="A14" s="152" t="s">
        <v>1330</v>
      </c>
      <c r="B14" s="153">
        <v>732</v>
      </c>
    </row>
    <row r="15" ht="21" customHeight="1" spans="1:2">
      <c r="A15" s="149" t="s">
        <v>110</v>
      </c>
      <c r="B15" s="154">
        <f>SUM(B7:B14)</f>
        <v>29165</v>
      </c>
    </row>
  </sheetData>
  <mergeCells count="1">
    <mergeCell ref="A1:B1"/>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56"/>
  <sheetViews>
    <sheetView zoomScale="90" zoomScaleNormal="90" workbookViewId="0">
      <selection activeCell="I28" sqref="I28"/>
    </sheetView>
  </sheetViews>
  <sheetFormatPr defaultColWidth="12.1666666666667" defaultRowHeight="11.25" outlineLevelCol="2"/>
  <cols>
    <col min="1" max="1" width="75" style="61" customWidth="1"/>
    <col min="2" max="2" width="35.8333333333333" style="61" customWidth="1"/>
    <col min="3" max="3" width="28.6666666666667" style="61" customWidth="1"/>
    <col min="4" max="253" width="12.1666666666667" style="61"/>
    <col min="254" max="254" width="39.5" style="61" customWidth="1"/>
    <col min="255" max="255" width="16.3333333333333" style="61" customWidth="1"/>
    <col min="256" max="256" width="16" style="61" customWidth="1"/>
    <col min="257" max="257" width="14.3333333333333" style="61" customWidth="1"/>
    <col min="258" max="258" width="25.5" style="61" customWidth="1"/>
    <col min="259" max="259" width="28.6666666666667" style="61" customWidth="1"/>
    <col min="260" max="509" width="12.1666666666667" style="61"/>
    <col min="510" max="510" width="39.5" style="61" customWidth="1"/>
    <col min="511" max="511" width="16.3333333333333" style="61" customWidth="1"/>
    <col min="512" max="512" width="16" style="61" customWidth="1"/>
    <col min="513" max="513" width="14.3333333333333" style="61" customWidth="1"/>
    <col min="514" max="514" width="25.5" style="61" customWidth="1"/>
    <col min="515" max="515" width="28.6666666666667" style="61" customWidth="1"/>
    <col min="516" max="765" width="12.1666666666667" style="61"/>
    <col min="766" max="766" width="39.5" style="61" customWidth="1"/>
    <col min="767" max="767" width="16.3333333333333" style="61" customWidth="1"/>
    <col min="768" max="768" width="16" style="61" customWidth="1"/>
    <col min="769" max="769" width="14.3333333333333" style="61" customWidth="1"/>
    <col min="770" max="770" width="25.5" style="61" customWidth="1"/>
    <col min="771" max="771" width="28.6666666666667" style="61" customWidth="1"/>
    <col min="772" max="1021" width="12.1666666666667" style="61"/>
    <col min="1022" max="1022" width="39.5" style="61" customWidth="1"/>
    <col min="1023" max="1023" width="16.3333333333333" style="61" customWidth="1"/>
    <col min="1024" max="1024" width="16" style="61" customWidth="1"/>
    <col min="1025" max="1025" width="14.3333333333333" style="61" customWidth="1"/>
    <col min="1026" max="1026" width="25.5" style="61" customWidth="1"/>
    <col min="1027" max="1027" width="28.6666666666667" style="61" customWidth="1"/>
    <col min="1028" max="1277" width="12.1666666666667" style="61"/>
    <col min="1278" max="1278" width="39.5" style="61" customWidth="1"/>
    <col min="1279" max="1279" width="16.3333333333333" style="61" customWidth="1"/>
    <col min="1280" max="1280" width="16" style="61" customWidth="1"/>
    <col min="1281" max="1281" width="14.3333333333333" style="61" customWidth="1"/>
    <col min="1282" max="1282" width="25.5" style="61" customWidth="1"/>
    <col min="1283" max="1283" width="28.6666666666667" style="61" customWidth="1"/>
    <col min="1284" max="1533" width="12.1666666666667" style="61"/>
    <col min="1534" max="1534" width="39.5" style="61" customWidth="1"/>
    <col min="1535" max="1535" width="16.3333333333333" style="61" customWidth="1"/>
    <col min="1536" max="1536" width="16" style="61" customWidth="1"/>
    <col min="1537" max="1537" width="14.3333333333333" style="61" customWidth="1"/>
    <col min="1538" max="1538" width="25.5" style="61" customWidth="1"/>
    <col min="1539" max="1539" width="28.6666666666667" style="61" customWidth="1"/>
    <col min="1540" max="1789" width="12.1666666666667" style="61"/>
    <col min="1790" max="1790" width="39.5" style="61" customWidth="1"/>
    <col min="1791" max="1791" width="16.3333333333333" style="61" customWidth="1"/>
    <col min="1792" max="1792" width="16" style="61" customWidth="1"/>
    <col min="1793" max="1793" width="14.3333333333333" style="61" customWidth="1"/>
    <col min="1794" max="1794" width="25.5" style="61" customWidth="1"/>
    <col min="1795" max="1795" width="28.6666666666667" style="61" customWidth="1"/>
    <col min="1796" max="2045" width="12.1666666666667" style="61"/>
    <col min="2046" max="2046" width="39.5" style="61" customWidth="1"/>
    <col min="2047" max="2047" width="16.3333333333333" style="61" customWidth="1"/>
    <col min="2048" max="2048" width="16" style="61" customWidth="1"/>
    <col min="2049" max="2049" width="14.3333333333333" style="61" customWidth="1"/>
    <col min="2050" max="2050" width="25.5" style="61" customWidth="1"/>
    <col min="2051" max="2051" width="28.6666666666667" style="61" customWidth="1"/>
    <col min="2052" max="2301" width="12.1666666666667" style="61"/>
    <col min="2302" max="2302" width="39.5" style="61" customWidth="1"/>
    <col min="2303" max="2303" width="16.3333333333333" style="61" customWidth="1"/>
    <col min="2304" max="2304" width="16" style="61" customWidth="1"/>
    <col min="2305" max="2305" width="14.3333333333333" style="61" customWidth="1"/>
    <col min="2306" max="2306" width="25.5" style="61" customWidth="1"/>
    <col min="2307" max="2307" width="28.6666666666667" style="61" customWidth="1"/>
    <col min="2308" max="2557" width="12.1666666666667" style="61"/>
    <col min="2558" max="2558" width="39.5" style="61" customWidth="1"/>
    <col min="2559" max="2559" width="16.3333333333333" style="61" customWidth="1"/>
    <col min="2560" max="2560" width="16" style="61" customWidth="1"/>
    <col min="2561" max="2561" width="14.3333333333333" style="61" customWidth="1"/>
    <col min="2562" max="2562" width="25.5" style="61" customWidth="1"/>
    <col min="2563" max="2563" width="28.6666666666667" style="61" customWidth="1"/>
    <col min="2564" max="2813" width="12.1666666666667" style="61"/>
    <col min="2814" max="2814" width="39.5" style="61" customWidth="1"/>
    <col min="2815" max="2815" width="16.3333333333333" style="61" customWidth="1"/>
    <col min="2816" max="2816" width="16" style="61" customWidth="1"/>
    <col min="2817" max="2817" width="14.3333333333333" style="61" customWidth="1"/>
    <col min="2818" max="2818" width="25.5" style="61" customWidth="1"/>
    <col min="2819" max="2819" width="28.6666666666667" style="61" customWidth="1"/>
    <col min="2820" max="3069" width="12.1666666666667" style="61"/>
    <col min="3070" max="3070" width="39.5" style="61" customWidth="1"/>
    <col min="3071" max="3071" width="16.3333333333333" style="61" customWidth="1"/>
    <col min="3072" max="3072" width="16" style="61" customWidth="1"/>
    <col min="3073" max="3073" width="14.3333333333333" style="61" customWidth="1"/>
    <col min="3074" max="3074" width="25.5" style="61" customWidth="1"/>
    <col min="3075" max="3075" width="28.6666666666667" style="61" customWidth="1"/>
    <col min="3076" max="3325" width="12.1666666666667" style="61"/>
    <col min="3326" max="3326" width="39.5" style="61" customWidth="1"/>
    <col min="3327" max="3327" width="16.3333333333333" style="61" customWidth="1"/>
    <col min="3328" max="3328" width="16" style="61" customWidth="1"/>
    <col min="3329" max="3329" width="14.3333333333333" style="61" customWidth="1"/>
    <col min="3330" max="3330" width="25.5" style="61" customWidth="1"/>
    <col min="3331" max="3331" width="28.6666666666667" style="61" customWidth="1"/>
    <col min="3332" max="3581" width="12.1666666666667" style="61"/>
    <col min="3582" max="3582" width="39.5" style="61" customWidth="1"/>
    <col min="3583" max="3583" width="16.3333333333333" style="61" customWidth="1"/>
    <col min="3584" max="3584" width="16" style="61" customWidth="1"/>
    <col min="3585" max="3585" width="14.3333333333333" style="61" customWidth="1"/>
    <col min="3586" max="3586" width="25.5" style="61" customWidth="1"/>
    <col min="3587" max="3587" width="28.6666666666667" style="61" customWidth="1"/>
    <col min="3588" max="3837" width="12.1666666666667" style="61"/>
    <col min="3838" max="3838" width="39.5" style="61" customWidth="1"/>
    <col min="3839" max="3839" width="16.3333333333333" style="61" customWidth="1"/>
    <col min="3840" max="3840" width="16" style="61" customWidth="1"/>
    <col min="3841" max="3841" width="14.3333333333333" style="61" customWidth="1"/>
    <col min="3842" max="3842" width="25.5" style="61" customWidth="1"/>
    <col min="3843" max="3843" width="28.6666666666667" style="61" customWidth="1"/>
    <col min="3844" max="4093" width="12.1666666666667" style="61"/>
    <col min="4094" max="4094" width="39.5" style="61" customWidth="1"/>
    <col min="4095" max="4095" width="16.3333333333333" style="61" customWidth="1"/>
    <col min="4096" max="4096" width="16" style="61" customWidth="1"/>
    <col min="4097" max="4097" width="14.3333333333333" style="61" customWidth="1"/>
    <col min="4098" max="4098" width="25.5" style="61" customWidth="1"/>
    <col min="4099" max="4099" width="28.6666666666667" style="61" customWidth="1"/>
    <col min="4100" max="4349" width="12.1666666666667" style="61"/>
    <col min="4350" max="4350" width="39.5" style="61" customWidth="1"/>
    <col min="4351" max="4351" width="16.3333333333333" style="61" customWidth="1"/>
    <col min="4352" max="4352" width="16" style="61" customWidth="1"/>
    <col min="4353" max="4353" width="14.3333333333333" style="61" customWidth="1"/>
    <col min="4354" max="4354" width="25.5" style="61" customWidth="1"/>
    <col min="4355" max="4355" width="28.6666666666667" style="61" customWidth="1"/>
    <col min="4356" max="4605" width="12.1666666666667" style="61"/>
    <col min="4606" max="4606" width="39.5" style="61" customWidth="1"/>
    <col min="4607" max="4607" width="16.3333333333333" style="61" customWidth="1"/>
    <col min="4608" max="4608" width="16" style="61" customWidth="1"/>
    <col min="4609" max="4609" width="14.3333333333333" style="61" customWidth="1"/>
    <col min="4610" max="4610" width="25.5" style="61" customWidth="1"/>
    <col min="4611" max="4611" width="28.6666666666667" style="61" customWidth="1"/>
    <col min="4612" max="4861" width="12.1666666666667" style="61"/>
    <col min="4862" max="4862" width="39.5" style="61" customWidth="1"/>
    <col min="4863" max="4863" width="16.3333333333333" style="61" customWidth="1"/>
    <col min="4864" max="4864" width="16" style="61" customWidth="1"/>
    <col min="4865" max="4865" width="14.3333333333333" style="61" customWidth="1"/>
    <col min="4866" max="4866" width="25.5" style="61" customWidth="1"/>
    <col min="4867" max="4867" width="28.6666666666667" style="61" customWidth="1"/>
    <col min="4868" max="5117" width="12.1666666666667" style="61"/>
    <col min="5118" max="5118" width="39.5" style="61" customWidth="1"/>
    <col min="5119" max="5119" width="16.3333333333333" style="61" customWidth="1"/>
    <col min="5120" max="5120" width="16" style="61" customWidth="1"/>
    <col min="5121" max="5121" width="14.3333333333333" style="61" customWidth="1"/>
    <col min="5122" max="5122" width="25.5" style="61" customWidth="1"/>
    <col min="5123" max="5123" width="28.6666666666667" style="61" customWidth="1"/>
    <col min="5124" max="5373" width="12.1666666666667" style="61"/>
    <col min="5374" max="5374" width="39.5" style="61" customWidth="1"/>
    <col min="5375" max="5375" width="16.3333333333333" style="61" customWidth="1"/>
    <col min="5376" max="5376" width="16" style="61" customWidth="1"/>
    <col min="5377" max="5377" width="14.3333333333333" style="61" customWidth="1"/>
    <col min="5378" max="5378" width="25.5" style="61" customWidth="1"/>
    <col min="5379" max="5379" width="28.6666666666667" style="61" customWidth="1"/>
    <col min="5380" max="5629" width="12.1666666666667" style="61"/>
    <col min="5630" max="5630" width="39.5" style="61" customWidth="1"/>
    <col min="5631" max="5631" width="16.3333333333333" style="61" customWidth="1"/>
    <col min="5632" max="5632" width="16" style="61" customWidth="1"/>
    <col min="5633" max="5633" width="14.3333333333333" style="61" customWidth="1"/>
    <col min="5634" max="5634" width="25.5" style="61" customWidth="1"/>
    <col min="5635" max="5635" width="28.6666666666667" style="61" customWidth="1"/>
    <col min="5636" max="5885" width="12.1666666666667" style="61"/>
    <col min="5886" max="5886" width="39.5" style="61" customWidth="1"/>
    <col min="5887" max="5887" width="16.3333333333333" style="61" customWidth="1"/>
    <col min="5888" max="5888" width="16" style="61" customWidth="1"/>
    <col min="5889" max="5889" width="14.3333333333333" style="61" customWidth="1"/>
    <col min="5890" max="5890" width="25.5" style="61" customWidth="1"/>
    <col min="5891" max="5891" width="28.6666666666667" style="61" customWidth="1"/>
    <col min="5892" max="6141" width="12.1666666666667" style="61"/>
    <col min="6142" max="6142" width="39.5" style="61" customWidth="1"/>
    <col min="6143" max="6143" width="16.3333333333333" style="61" customWidth="1"/>
    <col min="6144" max="6144" width="16" style="61" customWidth="1"/>
    <col min="6145" max="6145" width="14.3333333333333" style="61" customWidth="1"/>
    <col min="6146" max="6146" width="25.5" style="61" customWidth="1"/>
    <col min="6147" max="6147" width="28.6666666666667" style="61" customWidth="1"/>
    <col min="6148" max="6397" width="12.1666666666667" style="61"/>
    <col min="6398" max="6398" width="39.5" style="61" customWidth="1"/>
    <col min="6399" max="6399" width="16.3333333333333" style="61" customWidth="1"/>
    <col min="6400" max="6400" width="16" style="61" customWidth="1"/>
    <col min="6401" max="6401" width="14.3333333333333" style="61" customWidth="1"/>
    <col min="6402" max="6402" width="25.5" style="61" customWidth="1"/>
    <col min="6403" max="6403" width="28.6666666666667" style="61" customWidth="1"/>
    <col min="6404" max="6653" width="12.1666666666667" style="61"/>
    <col min="6654" max="6654" width="39.5" style="61" customWidth="1"/>
    <col min="6655" max="6655" width="16.3333333333333" style="61" customWidth="1"/>
    <col min="6656" max="6656" width="16" style="61" customWidth="1"/>
    <col min="6657" max="6657" width="14.3333333333333" style="61" customWidth="1"/>
    <col min="6658" max="6658" width="25.5" style="61" customWidth="1"/>
    <col min="6659" max="6659" width="28.6666666666667" style="61" customWidth="1"/>
    <col min="6660" max="6909" width="12.1666666666667" style="61"/>
    <col min="6910" max="6910" width="39.5" style="61" customWidth="1"/>
    <col min="6911" max="6911" width="16.3333333333333" style="61" customWidth="1"/>
    <col min="6912" max="6912" width="16" style="61" customWidth="1"/>
    <col min="6913" max="6913" width="14.3333333333333" style="61" customWidth="1"/>
    <col min="6914" max="6914" width="25.5" style="61" customWidth="1"/>
    <col min="6915" max="6915" width="28.6666666666667" style="61" customWidth="1"/>
    <col min="6916" max="7165" width="12.1666666666667" style="61"/>
    <col min="7166" max="7166" width="39.5" style="61" customWidth="1"/>
    <col min="7167" max="7167" width="16.3333333333333" style="61" customWidth="1"/>
    <col min="7168" max="7168" width="16" style="61" customWidth="1"/>
    <col min="7169" max="7169" width="14.3333333333333" style="61" customWidth="1"/>
    <col min="7170" max="7170" width="25.5" style="61" customWidth="1"/>
    <col min="7171" max="7171" width="28.6666666666667" style="61" customWidth="1"/>
    <col min="7172" max="7421" width="12.1666666666667" style="61"/>
    <col min="7422" max="7422" width="39.5" style="61" customWidth="1"/>
    <col min="7423" max="7423" width="16.3333333333333" style="61" customWidth="1"/>
    <col min="7424" max="7424" width="16" style="61" customWidth="1"/>
    <col min="7425" max="7425" width="14.3333333333333" style="61" customWidth="1"/>
    <col min="7426" max="7426" width="25.5" style="61" customWidth="1"/>
    <col min="7427" max="7427" width="28.6666666666667" style="61" customWidth="1"/>
    <col min="7428" max="7677" width="12.1666666666667" style="61"/>
    <col min="7678" max="7678" width="39.5" style="61" customWidth="1"/>
    <col min="7679" max="7679" width="16.3333333333333" style="61" customWidth="1"/>
    <col min="7680" max="7680" width="16" style="61" customWidth="1"/>
    <col min="7681" max="7681" width="14.3333333333333" style="61" customWidth="1"/>
    <col min="7682" max="7682" width="25.5" style="61" customWidth="1"/>
    <col min="7683" max="7683" width="28.6666666666667" style="61" customWidth="1"/>
    <col min="7684" max="7933" width="12.1666666666667" style="61"/>
    <col min="7934" max="7934" width="39.5" style="61" customWidth="1"/>
    <col min="7935" max="7935" width="16.3333333333333" style="61" customWidth="1"/>
    <col min="7936" max="7936" width="16" style="61" customWidth="1"/>
    <col min="7937" max="7937" width="14.3333333333333" style="61" customWidth="1"/>
    <col min="7938" max="7938" width="25.5" style="61" customWidth="1"/>
    <col min="7939" max="7939" width="28.6666666666667" style="61" customWidth="1"/>
    <col min="7940" max="8189" width="12.1666666666667" style="61"/>
    <col min="8190" max="8190" width="39.5" style="61" customWidth="1"/>
    <col min="8191" max="8191" width="16.3333333333333" style="61" customWidth="1"/>
    <col min="8192" max="8192" width="16" style="61" customWidth="1"/>
    <col min="8193" max="8193" width="14.3333333333333" style="61" customWidth="1"/>
    <col min="8194" max="8194" width="25.5" style="61" customWidth="1"/>
    <col min="8195" max="8195" width="28.6666666666667" style="61" customWidth="1"/>
    <col min="8196" max="8445" width="12.1666666666667" style="61"/>
    <col min="8446" max="8446" width="39.5" style="61" customWidth="1"/>
    <col min="8447" max="8447" width="16.3333333333333" style="61" customWidth="1"/>
    <col min="8448" max="8448" width="16" style="61" customWidth="1"/>
    <col min="8449" max="8449" width="14.3333333333333" style="61" customWidth="1"/>
    <col min="8450" max="8450" width="25.5" style="61" customWidth="1"/>
    <col min="8451" max="8451" width="28.6666666666667" style="61" customWidth="1"/>
    <col min="8452" max="8701" width="12.1666666666667" style="61"/>
    <col min="8702" max="8702" width="39.5" style="61" customWidth="1"/>
    <col min="8703" max="8703" width="16.3333333333333" style="61" customWidth="1"/>
    <col min="8704" max="8704" width="16" style="61" customWidth="1"/>
    <col min="8705" max="8705" width="14.3333333333333" style="61" customWidth="1"/>
    <col min="8706" max="8706" width="25.5" style="61" customWidth="1"/>
    <col min="8707" max="8707" width="28.6666666666667" style="61" customWidth="1"/>
    <col min="8708" max="8957" width="12.1666666666667" style="61"/>
    <col min="8958" max="8958" width="39.5" style="61" customWidth="1"/>
    <col min="8959" max="8959" width="16.3333333333333" style="61" customWidth="1"/>
    <col min="8960" max="8960" width="16" style="61" customWidth="1"/>
    <col min="8961" max="8961" width="14.3333333333333" style="61" customWidth="1"/>
    <col min="8962" max="8962" width="25.5" style="61" customWidth="1"/>
    <col min="8963" max="8963" width="28.6666666666667" style="61" customWidth="1"/>
    <col min="8964" max="9213" width="12.1666666666667" style="61"/>
    <col min="9214" max="9214" width="39.5" style="61" customWidth="1"/>
    <col min="9215" max="9215" width="16.3333333333333" style="61" customWidth="1"/>
    <col min="9216" max="9216" width="16" style="61" customWidth="1"/>
    <col min="9217" max="9217" width="14.3333333333333" style="61" customWidth="1"/>
    <col min="9218" max="9218" width="25.5" style="61" customWidth="1"/>
    <col min="9219" max="9219" width="28.6666666666667" style="61" customWidth="1"/>
    <col min="9220" max="9469" width="12.1666666666667" style="61"/>
    <col min="9470" max="9470" width="39.5" style="61" customWidth="1"/>
    <col min="9471" max="9471" width="16.3333333333333" style="61" customWidth="1"/>
    <col min="9472" max="9472" width="16" style="61" customWidth="1"/>
    <col min="9473" max="9473" width="14.3333333333333" style="61" customWidth="1"/>
    <col min="9474" max="9474" width="25.5" style="61" customWidth="1"/>
    <col min="9475" max="9475" width="28.6666666666667" style="61" customWidth="1"/>
    <col min="9476" max="9725" width="12.1666666666667" style="61"/>
    <col min="9726" max="9726" width="39.5" style="61" customWidth="1"/>
    <col min="9727" max="9727" width="16.3333333333333" style="61" customWidth="1"/>
    <col min="9728" max="9728" width="16" style="61" customWidth="1"/>
    <col min="9729" max="9729" width="14.3333333333333" style="61" customWidth="1"/>
    <col min="9730" max="9730" width="25.5" style="61" customWidth="1"/>
    <col min="9731" max="9731" width="28.6666666666667" style="61" customWidth="1"/>
    <col min="9732" max="9981" width="12.1666666666667" style="61"/>
    <col min="9982" max="9982" width="39.5" style="61" customWidth="1"/>
    <col min="9983" max="9983" width="16.3333333333333" style="61" customWidth="1"/>
    <col min="9984" max="9984" width="16" style="61" customWidth="1"/>
    <col min="9985" max="9985" width="14.3333333333333" style="61" customWidth="1"/>
    <col min="9986" max="9986" width="25.5" style="61" customWidth="1"/>
    <col min="9987" max="9987" width="28.6666666666667" style="61" customWidth="1"/>
    <col min="9988" max="10237" width="12.1666666666667" style="61"/>
    <col min="10238" max="10238" width="39.5" style="61" customWidth="1"/>
    <col min="10239" max="10239" width="16.3333333333333" style="61" customWidth="1"/>
    <col min="10240" max="10240" width="16" style="61" customWidth="1"/>
    <col min="10241" max="10241" width="14.3333333333333" style="61" customWidth="1"/>
    <col min="10242" max="10242" width="25.5" style="61" customWidth="1"/>
    <col min="10243" max="10243" width="28.6666666666667" style="61" customWidth="1"/>
    <col min="10244" max="10493" width="12.1666666666667" style="61"/>
    <col min="10494" max="10494" width="39.5" style="61" customWidth="1"/>
    <col min="10495" max="10495" width="16.3333333333333" style="61" customWidth="1"/>
    <col min="10496" max="10496" width="16" style="61" customWidth="1"/>
    <col min="10497" max="10497" width="14.3333333333333" style="61" customWidth="1"/>
    <col min="10498" max="10498" width="25.5" style="61" customWidth="1"/>
    <col min="10499" max="10499" width="28.6666666666667" style="61" customWidth="1"/>
    <col min="10500" max="10749" width="12.1666666666667" style="61"/>
    <col min="10750" max="10750" width="39.5" style="61" customWidth="1"/>
    <col min="10751" max="10751" width="16.3333333333333" style="61" customWidth="1"/>
    <col min="10752" max="10752" width="16" style="61" customWidth="1"/>
    <col min="10753" max="10753" width="14.3333333333333" style="61" customWidth="1"/>
    <col min="10754" max="10754" width="25.5" style="61" customWidth="1"/>
    <col min="10755" max="10755" width="28.6666666666667" style="61" customWidth="1"/>
    <col min="10756" max="11005" width="12.1666666666667" style="61"/>
    <col min="11006" max="11006" width="39.5" style="61" customWidth="1"/>
    <col min="11007" max="11007" width="16.3333333333333" style="61" customWidth="1"/>
    <col min="11008" max="11008" width="16" style="61" customWidth="1"/>
    <col min="11009" max="11009" width="14.3333333333333" style="61" customWidth="1"/>
    <col min="11010" max="11010" width="25.5" style="61" customWidth="1"/>
    <col min="11011" max="11011" width="28.6666666666667" style="61" customWidth="1"/>
    <col min="11012" max="11261" width="12.1666666666667" style="61"/>
    <col min="11262" max="11262" width="39.5" style="61" customWidth="1"/>
    <col min="11263" max="11263" width="16.3333333333333" style="61" customWidth="1"/>
    <col min="11264" max="11264" width="16" style="61" customWidth="1"/>
    <col min="11265" max="11265" width="14.3333333333333" style="61" customWidth="1"/>
    <col min="11266" max="11266" width="25.5" style="61" customWidth="1"/>
    <col min="11267" max="11267" width="28.6666666666667" style="61" customWidth="1"/>
    <col min="11268" max="11517" width="12.1666666666667" style="61"/>
    <col min="11518" max="11518" width="39.5" style="61" customWidth="1"/>
    <col min="11519" max="11519" width="16.3333333333333" style="61" customWidth="1"/>
    <col min="11520" max="11520" width="16" style="61" customWidth="1"/>
    <col min="11521" max="11521" width="14.3333333333333" style="61" customWidth="1"/>
    <col min="11522" max="11522" width="25.5" style="61" customWidth="1"/>
    <col min="11523" max="11523" width="28.6666666666667" style="61" customWidth="1"/>
    <col min="11524" max="11773" width="12.1666666666667" style="61"/>
    <col min="11774" max="11774" width="39.5" style="61" customWidth="1"/>
    <col min="11775" max="11775" width="16.3333333333333" style="61" customWidth="1"/>
    <col min="11776" max="11776" width="16" style="61" customWidth="1"/>
    <col min="11777" max="11777" width="14.3333333333333" style="61" customWidth="1"/>
    <col min="11778" max="11778" width="25.5" style="61" customWidth="1"/>
    <col min="11779" max="11779" width="28.6666666666667" style="61" customWidth="1"/>
    <col min="11780" max="12029" width="12.1666666666667" style="61"/>
    <col min="12030" max="12030" width="39.5" style="61" customWidth="1"/>
    <col min="12031" max="12031" width="16.3333333333333" style="61" customWidth="1"/>
    <col min="12032" max="12032" width="16" style="61" customWidth="1"/>
    <col min="12033" max="12033" width="14.3333333333333" style="61" customWidth="1"/>
    <col min="12034" max="12034" width="25.5" style="61" customWidth="1"/>
    <col min="12035" max="12035" width="28.6666666666667" style="61" customWidth="1"/>
    <col min="12036" max="12285" width="12.1666666666667" style="61"/>
    <col min="12286" max="12286" width="39.5" style="61" customWidth="1"/>
    <col min="12287" max="12287" width="16.3333333333333" style="61" customWidth="1"/>
    <col min="12288" max="12288" width="16" style="61" customWidth="1"/>
    <col min="12289" max="12289" width="14.3333333333333" style="61" customWidth="1"/>
    <col min="12290" max="12290" width="25.5" style="61" customWidth="1"/>
    <col min="12291" max="12291" width="28.6666666666667" style="61" customWidth="1"/>
    <col min="12292" max="12541" width="12.1666666666667" style="61"/>
    <col min="12542" max="12542" width="39.5" style="61" customWidth="1"/>
    <col min="12543" max="12543" width="16.3333333333333" style="61" customWidth="1"/>
    <col min="12544" max="12544" width="16" style="61" customWidth="1"/>
    <col min="12545" max="12545" width="14.3333333333333" style="61" customWidth="1"/>
    <col min="12546" max="12546" width="25.5" style="61" customWidth="1"/>
    <col min="12547" max="12547" width="28.6666666666667" style="61" customWidth="1"/>
    <col min="12548" max="12797" width="12.1666666666667" style="61"/>
    <col min="12798" max="12798" width="39.5" style="61" customWidth="1"/>
    <col min="12799" max="12799" width="16.3333333333333" style="61" customWidth="1"/>
    <col min="12800" max="12800" width="16" style="61" customWidth="1"/>
    <col min="12801" max="12801" width="14.3333333333333" style="61" customWidth="1"/>
    <col min="12802" max="12802" width="25.5" style="61" customWidth="1"/>
    <col min="12803" max="12803" width="28.6666666666667" style="61" customWidth="1"/>
    <col min="12804" max="13053" width="12.1666666666667" style="61"/>
    <col min="13054" max="13054" width="39.5" style="61" customWidth="1"/>
    <col min="13055" max="13055" width="16.3333333333333" style="61" customWidth="1"/>
    <col min="13056" max="13056" width="16" style="61" customWidth="1"/>
    <col min="13057" max="13057" width="14.3333333333333" style="61" customWidth="1"/>
    <col min="13058" max="13058" width="25.5" style="61" customWidth="1"/>
    <col min="13059" max="13059" width="28.6666666666667" style="61" customWidth="1"/>
    <col min="13060" max="13309" width="12.1666666666667" style="61"/>
    <col min="13310" max="13310" width="39.5" style="61" customWidth="1"/>
    <col min="13311" max="13311" width="16.3333333333333" style="61" customWidth="1"/>
    <col min="13312" max="13312" width="16" style="61" customWidth="1"/>
    <col min="13313" max="13313" width="14.3333333333333" style="61" customWidth="1"/>
    <col min="13314" max="13314" width="25.5" style="61" customWidth="1"/>
    <col min="13315" max="13315" width="28.6666666666667" style="61" customWidth="1"/>
    <col min="13316" max="13565" width="12.1666666666667" style="61"/>
    <col min="13566" max="13566" width="39.5" style="61" customWidth="1"/>
    <col min="13567" max="13567" width="16.3333333333333" style="61" customWidth="1"/>
    <col min="13568" max="13568" width="16" style="61" customWidth="1"/>
    <col min="13569" max="13569" width="14.3333333333333" style="61" customWidth="1"/>
    <col min="13570" max="13570" width="25.5" style="61" customWidth="1"/>
    <col min="13571" max="13571" width="28.6666666666667" style="61" customWidth="1"/>
    <col min="13572" max="13821" width="12.1666666666667" style="61"/>
    <col min="13822" max="13822" width="39.5" style="61" customWidth="1"/>
    <col min="13823" max="13823" width="16.3333333333333" style="61" customWidth="1"/>
    <col min="13824" max="13824" width="16" style="61" customWidth="1"/>
    <col min="13825" max="13825" width="14.3333333333333" style="61" customWidth="1"/>
    <col min="13826" max="13826" width="25.5" style="61" customWidth="1"/>
    <col min="13827" max="13827" width="28.6666666666667" style="61" customWidth="1"/>
    <col min="13828" max="14077" width="12.1666666666667" style="61"/>
    <col min="14078" max="14078" width="39.5" style="61" customWidth="1"/>
    <col min="14079" max="14079" width="16.3333333333333" style="61" customWidth="1"/>
    <col min="14080" max="14080" width="16" style="61" customWidth="1"/>
    <col min="14081" max="14081" width="14.3333333333333" style="61" customWidth="1"/>
    <col min="14082" max="14082" width="25.5" style="61" customWidth="1"/>
    <col min="14083" max="14083" width="28.6666666666667" style="61" customWidth="1"/>
    <col min="14084" max="14333" width="12.1666666666667" style="61"/>
    <col min="14334" max="14334" width="39.5" style="61" customWidth="1"/>
    <col min="14335" max="14335" width="16.3333333333333" style="61" customWidth="1"/>
    <col min="14336" max="14336" width="16" style="61" customWidth="1"/>
    <col min="14337" max="14337" width="14.3333333333333" style="61" customWidth="1"/>
    <col min="14338" max="14338" width="25.5" style="61" customWidth="1"/>
    <col min="14339" max="14339" width="28.6666666666667" style="61" customWidth="1"/>
    <col min="14340" max="14589" width="12.1666666666667" style="61"/>
    <col min="14590" max="14590" width="39.5" style="61" customWidth="1"/>
    <col min="14591" max="14591" width="16.3333333333333" style="61" customWidth="1"/>
    <col min="14592" max="14592" width="16" style="61" customWidth="1"/>
    <col min="14593" max="14593" width="14.3333333333333" style="61" customWidth="1"/>
    <col min="14594" max="14594" width="25.5" style="61" customWidth="1"/>
    <col min="14595" max="14595" width="28.6666666666667" style="61" customWidth="1"/>
    <col min="14596" max="14845" width="12.1666666666667" style="61"/>
    <col min="14846" max="14846" width="39.5" style="61" customWidth="1"/>
    <col min="14847" max="14847" width="16.3333333333333" style="61" customWidth="1"/>
    <col min="14848" max="14848" width="16" style="61" customWidth="1"/>
    <col min="14849" max="14849" width="14.3333333333333" style="61" customWidth="1"/>
    <col min="14850" max="14850" width="25.5" style="61" customWidth="1"/>
    <col min="14851" max="14851" width="28.6666666666667" style="61" customWidth="1"/>
    <col min="14852" max="15101" width="12.1666666666667" style="61"/>
    <col min="15102" max="15102" width="39.5" style="61" customWidth="1"/>
    <col min="15103" max="15103" width="16.3333333333333" style="61" customWidth="1"/>
    <col min="15104" max="15104" width="16" style="61" customWidth="1"/>
    <col min="15105" max="15105" width="14.3333333333333" style="61" customWidth="1"/>
    <col min="15106" max="15106" width="25.5" style="61" customWidth="1"/>
    <col min="15107" max="15107" width="28.6666666666667" style="61" customWidth="1"/>
    <col min="15108" max="15357" width="12.1666666666667" style="61"/>
    <col min="15358" max="15358" width="39.5" style="61" customWidth="1"/>
    <col min="15359" max="15359" width="16.3333333333333" style="61" customWidth="1"/>
    <col min="15360" max="15360" width="16" style="61" customWidth="1"/>
    <col min="15361" max="15361" width="14.3333333333333" style="61" customWidth="1"/>
    <col min="15362" max="15362" width="25.5" style="61" customWidth="1"/>
    <col min="15363" max="15363" width="28.6666666666667" style="61" customWidth="1"/>
    <col min="15364" max="15613" width="12.1666666666667" style="61"/>
    <col min="15614" max="15614" width="39.5" style="61" customWidth="1"/>
    <col min="15615" max="15615" width="16.3333333333333" style="61" customWidth="1"/>
    <col min="15616" max="15616" width="16" style="61" customWidth="1"/>
    <col min="15617" max="15617" width="14.3333333333333" style="61" customWidth="1"/>
    <col min="15618" max="15618" width="25.5" style="61" customWidth="1"/>
    <col min="15619" max="15619" width="28.6666666666667" style="61" customWidth="1"/>
    <col min="15620" max="15869" width="12.1666666666667" style="61"/>
    <col min="15870" max="15870" width="39.5" style="61" customWidth="1"/>
    <col min="15871" max="15871" width="16.3333333333333" style="61" customWidth="1"/>
    <col min="15872" max="15872" width="16" style="61" customWidth="1"/>
    <col min="15873" max="15873" width="14.3333333333333" style="61" customWidth="1"/>
    <col min="15874" max="15874" width="25.5" style="61" customWidth="1"/>
    <col min="15875" max="15875" width="28.6666666666667" style="61" customWidth="1"/>
    <col min="15876" max="16125" width="12.1666666666667" style="61"/>
    <col min="16126" max="16126" width="39.5" style="61" customWidth="1"/>
    <col min="16127" max="16127" width="16.3333333333333" style="61" customWidth="1"/>
    <col min="16128" max="16128" width="16" style="61" customWidth="1"/>
    <col min="16129" max="16129" width="14.3333333333333" style="61" customWidth="1"/>
    <col min="16130" max="16130" width="25.5" style="61" customWidth="1"/>
    <col min="16131" max="16131" width="28.6666666666667" style="61" customWidth="1"/>
    <col min="16132" max="16384" width="12.1666666666667" style="61"/>
  </cols>
  <sheetData>
    <row r="1" ht="37.5" customHeight="1" spans="1:2">
      <c r="A1" s="113" t="s">
        <v>1331</v>
      </c>
      <c r="B1" s="125"/>
    </row>
    <row r="2" ht="19.5" customHeight="1" spans="1:2">
      <c r="A2" s="114"/>
      <c r="B2" s="64" t="s">
        <v>65</v>
      </c>
    </row>
    <row r="3" ht="36" customHeight="1" spans="1:2">
      <c r="A3" s="126" t="s">
        <v>1332</v>
      </c>
      <c r="B3" s="65" t="s">
        <v>1234</v>
      </c>
    </row>
    <row r="4" ht="19.5" customHeight="1" spans="1:2">
      <c r="A4" s="127" t="s">
        <v>1333</v>
      </c>
      <c r="B4" s="128"/>
    </row>
    <row r="5" ht="19.5" customHeight="1" spans="1:2">
      <c r="A5" s="127" t="s">
        <v>1334</v>
      </c>
      <c r="B5" s="128">
        <v>104</v>
      </c>
    </row>
    <row r="6" ht="19.5" customHeight="1" spans="1:2">
      <c r="A6" s="127" t="s">
        <v>1335</v>
      </c>
      <c r="B6" s="128"/>
    </row>
    <row r="7" ht="19.5" customHeight="1" spans="1:2">
      <c r="A7" s="127" t="s">
        <v>1336</v>
      </c>
      <c r="B7" s="128"/>
    </row>
    <row r="8" ht="19.5" customHeight="1" spans="1:2">
      <c r="A8" s="127" t="s">
        <v>1337</v>
      </c>
      <c r="B8" s="128">
        <v>172</v>
      </c>
    </row>
    <row r="9" ht="19.5" customHeight="1" spans="1:2">
      <c r="A9" s="127" t="s">
        <v>1338</v>
      </c>
      <c r="B9" s="128">
        <v>4</v>
      </c>
    </row>
    <row r="10" ht="19.5" customHeight="1" spans="1:2">
      <c r="A10" s="127" t="s">
        <v>1339</v>
      </c>
      <c r="B10" s="128"/>
    </row>
    <row r="11" ht="19.5" customHeight="1" spans="1:2">
      <c r="A11" s="127" t="s">
        <v>1340</v>
      </c>
      <c r="B11" s="128"/>
    </row>
    <row r="12" ht="19.5" customHeight="1" spans="1:2">
      <c r="A12" s="127" t="s">
        <v>1341</v>
      </c>
      <c r="B12" s="128"/>
    </row>
    <row r="13" ht="19.5" customHeight="1" spans="1:2">
      <c r="A13" s="127" t="s">
        <v>1342</v>
      </c>
      <c r="B13" s="128">
        <v>55</v>
      </c>
    </row>
    <row r="14" ht="19.5" customHeight="1" spans="1:2">
      <c r="A14" s="127" t="s">
        <v>1343</v>
      </c>
      <c r="B14" s="128"/>
    </row>
    <row r="15" ht="19.5" customHeight="1" spans="1:2">
      <c r="A15" s="127" t="s">
        <v>1344</v>
      </c>
      <c r="B15" s="128"/>
    </row>
    <row r="16" ht="19.5" customHeight="1" spans="1:2">
      <c r="A16" s="127" t="s">
        <v>1345</v>
      </c>
      <c r="B16" s="128">
        <v>733</v>
      </c>
    </row>
    <row r="17" ht="19.5" customHeight="1" spans="1:2">
      <c r="A17" s="127" t="s">
        <v>1346</v>
      </c>
      <c r="B17" s="128"/>
    </row>
    <row r="18" ht="19.5" customHeight="1" spans="1:2">
      <c r="A18" s="127" t="s">
        <v>1347</v>
      </c>
      <c r="B18" s="128"/>
    </row>
    <row r="19" ht="19.5" customHeight="1" spans="1:2">
      <c r="A19" s="127" t="s">
        <v>1348</v>
      </c>
      <c r="B19" s="128"/>
    </row>
    <row r="20" ht="19.5" customHeight="1" spans="1:2">
      <c r="A20" s="127" t="s">
        <v>1349</v>
      </c>
      <c r="B20" s="128"/>
    </row>
    <row r="21" ht="19.5" customHeight="1" spans="1:2">
      <c r="A21" s="127" t="s">
        <v>1350</v>
      </c>
      <c r="B21" s="128"/>
    </row>
    <row r="22" ht="19.5" customHeight="1" spans="1:2">
      <c r="A22" s="127" t="s">
        <v>1351</v>
      </c>
      <c r="B22" s="128"/>
    </row>
    <row r="23" ht="19.5" customHeight="1" spans="1:2">
      <c r="A23" s="127" t="s">
        <v>1352</v>
      </c>
      <c r="B23" s="128"/>
    </row>
    <row r="24" ht="19.5" customHeight="1" spans="1:2">
      <c r="A24" s="127" t="s">
        <v>1353</v>
      </c>
      <c r="B24" s="128"/>
    </row>
    <row r="25" ht="19.5" customHeight="1" spans="1:2">
      <c r="A25" s="127" t="s">
        <v>1354</v>
      </c>
      <c r="B25" s="128"/>
    </row>
    <row r="26" ht="19.5" customHeight="1" spans="1:2">
      <c r="A26" s="127" t="s">
        <v>1355</v>
      </c>
      <c r="B26" s="128"/>
    </row>
    <row r="27" ht="19.5" customHeight="1" spans="1:2">
      <c r="A27" s="127" t="s">
        <v>1356</v>
      </c>
      <c r="B27" s="128"/>
    </row>
    <row r="28" ht="19.5" customHeight="1" spans="1:2">
      <c r="A28" s="127" t="s">
        <v>1357</v>
      </c>
      <c r="B28" s="128"/>
    </row>
    <row r="29" ht="19.5" customHeight="1" spans="1:2">
      <c r="A29" s="127" t="s">
        <v>1358</v>
      </c>
      <c r="B29" s="128"/>
    </row>
    <row r="30" ht="19.5" customHeight="1" spans="1:2">
      <c r="A30" s="127" t="s">
        <v>1359</v>
      </c>
      <c r="B30" s="128"/>
    </row>
    <row r="31" ht="19.5" customHeight="1" spans="1:2">
      <c r="A31" s="127" t="s">
        <v>1360</v>
      </c>
      <c r="B31" s="128"/>
    </row>
    <row r="32" ht="19.5" customHeight="1" spans="1:2">
      <c r="A32" s="127" t="s">
        <v>1361</v>
      </c>
      <c r="B32" s="128"/>
    </row>
    <row r="33" ht="19.5" customHeight="1" spans="1:2">
      <c r="A33" s="127" t="s">
        <v>1362</v>
      </c>
      <c r="B33" s="128"/>
    </row>
    <row r="34" ht="19.5" customHeight="1" spans="1:2">
      <c r="A34" s="127" t="s">
        <v>1363</v>
      </c>
      <c r="B34" s="128"/>
    </row>
    <row r="35" ht="19.5" customHeight="1" spans="1:2">
      <c r="A35" s="127" t="s">
        <v>1364</v>
      </c>
      <c r="B35" s="128"/>
    </row>
    <row r="36" ht="19.5" customHeight="1" spans="1:2">
      <c r="A36" s="127" t="s">
        <v>1365</v>
      </c>
      <c r="B36" s="128"/>
    </row>
    <row r="37" ht="19.5" customHeight="1" spans="1:2">
      <c r="A37" s="127" t="s">
        <v>1004</v>
      </c>
      <c r="B37" s="128"/>
    </row>
    <row r="38" ht="19.5" customHeight="1" spans="1:2">
      <c r="A38" s="127" t="s">
        <v>1366</v>
      </c>
      <c r="B38" s="128">
        <v>19693</v>
      </c>
    </row>
    <row r="39" ht="19.5" customHeight="1" spans="1:2">
      <c r="A39" s="127" t="s">
        <v>1367</v>
      </c>
      <c r="B39" s="128"/>
    </row>
    <row r="40" ht="19.5" customHeight="1" spans="1:2">
      <c r="A40" s="127" t="s">
        <v>1368</v>
      </c>
      <c r="B40" s="128"/>
    </row>
    <row r="41" ht="19.5" customHeight="1" spans="1:2">
      <c r="A41" s="127" t="s">
        <v>1369</v>
      </c>
      <c r="B41" s="128">
        <v>191</v>
      </c>
    </row>
    <row r="42" ht="19.5" customHeight="1" spans="1:2">
      <c r="A42" s="127" t="s">
        <v>1370</v>
      </c>
      <c r="B42" s="128">
        <v>5180</v>
      </c>
    </row>
    <row r="43" ht="19.5" customHeight="1" spans="1:2">
      <c r="A43" s="127" t="s">
        <v>1371</v>
      </c>
      <c r="B43" s="128"/>
    </row>
    <row r="44" ht="19.5" customHeight="1" spans="1:2">
      <c r="A44" s="127" t="s">
        <v>1190</v>
      </c>
      <c r="B44" s="128"/>
    </row>
    <row r="45" ht="19.5" customHeight="1" spans="1:2">
      <c r="A45" s="127" t="s">
        <v>1372</v>
      </c>
      <c r="B45" s="128"/>
    </row>
    <row r="46" ht="19.5" customHeight="1" spans="1:2">
      <c r="A46" s="129" t="s">
        <v>1373</v>
      </c>
      <c r="B46" s="130">
        <f>SUM(B4:B45)</f>
        <v>26132</v>
      </c>
    </row>
    <row r="47" ht="19.5" customHeight="1" spans="1:2">
      <c r="A47" s="131" t="s">
        <v>1374</v>
      </c>
      <c r="B47" s="132"/>
    </row>
    <row r="48" ht="19.5" customHeight="1" spans="1:3">
      <c r="A48" s="133" t="s">
        <v>141</v>
      </c>
      <c r="B48" s="132"/>
      <c r="C48" s="134"/>
    </row>
    <row r="49" ht="19.5" customHeight="1" spans="1:2">
      <c r="A49" s="135" t="s">
        <v>1375</v>
      </c>
      <c r="B49" s="132"/>
    </row>
    <row r="50" ht="19.5" customHeight="1" spans="1:2">
      <c r="A50" s="135" t="s">
        <v>1376</v>
      </c>
      <c r="B50" s="132">
        <v>16</v>
      </c>
    </row>
    <row r="51" ht="19.5" customHeight="1" spans="1:2">
      <c r="A51" s="135" t="s">
        <v>147</v>
      </c>
      <c r="B51" s="132">
        <v>2487</v>
      </c>
    </row>
    <row r="52" ht="19.5" customHeight="1" spans="1:2">
      <c r="A52" s="135" t="s">
        <v>1377</v>
      </c>
      <c r="B52" s="132"/>
    </row>
    <row r="53" ht="19.5" customHeight="1" spans="1:2">
      <c r="A53" s="136" t="s">
        <v>151</v>
      </c>
      <c r="B53" s="132">
        <v>530</v>
      </c>
    </row>
    <row r="54" ht="19.5" customHeight="1" spans="1:2">
      <c r="A54" s="137" t="s">
        <v>1378</v>
      </c>
      <c r="B54" s="138">
        <v>29165</v>
      </c>
    </row>
    <row r="55" ht="31.5" customHeight="1"/>
    <row r="56" ht="13.5" spans="1:1">
      <c r="A56" s="139"/>
    </row>
  </sheetData>
  <mergeCells count="1">
    <mergeCell ref="A1:B1"/>
  </mergeCells>
  <printOptions horizontalCentered="1"/>
  <pageMargins left="0.708661417322835" right="0.708661417322835" top="0.354330708661417" bottom="0.31496062992126" header="0.31496062992126" footer="0.31496062992126"/>
  <pageSetup paperSize="9" scale="96"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67"/>
  <sheetViews>
    <sheetView showGridLines="0" showZeros="0" zoomScale="90" zoomScaleNormal="90" workbookViewId="0">
      <selection activeCell="A2" sqref="A2"/>
    </sheetView>
  </sheetViews>
  <sheetFormatPr defaultColWidth="9" defaultRowHeight="19.5" customHeight="1" outlineLevelCol="2"/>
  <cols>
    <col min="1" max="1" width="11.8555555555556" style="61" customWidth="1"/>
    <col min="2" max="2" width="80" style="61" customWidth="1"/>
    <col min="3" max="3" width="38.3333333333333" style="61" customWidth="1"/>
    <col min="4" max="5" width="12" style="61" customWidth="1"/>
    <col min="6" max="10" width="8.5" style="61" customWidth="1"/>
    <col min="11" max="43" width="12" style="61" customWidth="1"/>
    <col min="44" max="16384" width="9" style="61"/>
  </cols>
  <sheetData>
    <row r="1" ht="31" customHeight="1" spans="1:3">
      <c r="A1" s="117" t="s">
        <v>1379</v>
      </c>
      <c r="B1" s="117"/>
      <c r="C1" s="117"/>
    </row>
    <row r="2" customHeight="1" spans="2:3">
      <c r="B2" s="118"/>
      <c r="C2" s="64" t="s">
        <v>65</v>
      </c>
    </row>
    <row r="3" ht="29.1" customHeight="1" spans="1:3">
      <c r="A3" s="119" t="s">
        <v>154</v>
      </c>
      <c r="B3" s="120" t="s">
        <v>155</v>
      </c>
      <c r="C3" s="65" t="s">
        <v>1234</v>
      </c>
    </row>
    <row r="4" customHeight="1" spans="1:3">
      <c r="A4" s="121">
        <v>206</v>
      </c>
      <c r="B4" s="122" t="s">
        <v>436</v>
      </c>
      <c r="C4" s="58">
        <f>C5</f>
        <v>0</v>
      </c>
    </row>
    <row r="5" customHeight="1" spans="1:3">
      <c r="A5" s="121">
        <v>20610</v>
      </c>
      <c r="B5" s="122" t="s">
        <v>1333</v>
      </c>
      <c r="C5" s="58">
        <f>SUM(C6:C11)</f>
        <v>0</v>
      </c>
    </row>
    <row r="6" customHeight="1" spans="1:3">
      <c r="A6" s="121">
        <v>2061001</v>
      </c>
      <c r="B6" s="57" t="s">
        <v>1380</v>
      </c>
      <c r="C6" s="58">
        <v>0</v>
      </c>
    </row>
    <row r="7" customHeight="1" spans="1:3">
      <c r="A7" s="121">
        <v>2061002</v>
      </c>
      <c r="B7" s="57" t="s">
        <v>1381</v>
      </c>
      <c r="C7" s="58">
        <v>0</v>
      </c>
    </row>
    <row r="8" customHeight="1" spans="1:3">
      <c r="A8" s="121">
        <v>2061003</v>
      </c>
      <c r="B8" s="57" t="s">
        <v>1382</v>
      </c>
      <c r="C8" s="58">
        <v>0</v>
      </c>
    </row>
    <row r="9" customHeight="1" spans="1:3">
      <c r="A9" s="121">
        <v>2061004</v>
      </c>
      <c r="B9" s="57" t="s">
        <v>1383</v>
      </c>
      <c r="C9" s="58">
        <v>0</v>
      </c>
    </row>
    <row r="10" customHeight="1" spans="1:3">
      <c r="A10" s="121">
        <v>2061005</v>
      </c>
      <c r="B10" s="57" t="s">
        <v>1384</v>
      </c>
      <c r="C10" s="58">
        <v>0</v>
      </c>
    </row>
    <row r="11" customHeight="1" spans="1:3">
      <c r="A11" s="121">
        <v>2061099</v>
      </c>
      <c r="B11" s="57" t="s">
        <v>1385</v>
      </c>
      <c r="C11" s="58">
        <v>0</v>
      </c>
    </row>
    <row r="12" customHeight="1" spans="1:3">
      <c r="A12" s="121">
        <v>207</v>
      </c>
      <c r="B12" s="122" t="s">
        <v>485</v>
      </c>
      <c r="C12" s="58">
        <f>SUM(C13,C19,C25)</f>
        <v>104</v>
      </c>
    </row>
    <row r="13" customHeight="1" spans="1:3">
      <c r="A13" s="121">
        <v>20707</v>
      </c>
      <c r="B13" s="122" t="s">
        <v>1334</v>
      </c>
      <c r="C13" s="58">
        <f>SUM(C14:C18)</f>
        <v>104</v>
      </c>
    </row>
    <row r="14" customHeight="1" spans="1:3">
      <c r="A14" s="121">
        <v>2070701</v>
      </c>
      <c r="B14" s="57" t="s">
        <v>1386</v>
      </c>
      <c r="C14" s="58">
        <v>0</v>
      </c>
    </row>
    <row r="15" customHeight="1" spans="1:3">
      <c r="A15" s="121">
        <v>2070702</v>
      </c>
      <c r="B15" s="57" t="s">
        <v>1387</v>
      </c>
      <c r="C15" s="58">
        <v>0</v>
      </c>
    </row>
    <row r="16" customHeight="1" spans="1:3">
      <c r="A16" s="121">
        <v>2070703</v>
      </c>
      <c r="B16" s="57" t="s">
        <v>1388</v>
      </c>
      <c r="C16" s="58">
        <v>0</v>
      </c>
    </row>
    <row r="17" customHeight="1" spans="1:3">
      <c r="A17" s="121">
        <v>2070704</v>
      </c>
      <c r="B17" s="57" t="s">
        <v>1389</v>
      </c>
      <c r="C17" s="58">
        <v>0</v>
      </c>
    </row>
    <row r="18" customHeight="1" spans="1:3">
      <c r="A18" s="121">
        <v>2070799</v>
      </c>
      <c r="B18" s="57" t="s">
        <v>1390</v>
      </c>
      <c r="C18" s="58">
        <v>104</v>
      </c>
    </row>
    <row r="19" customHeight="1" spans="1:3">
      <c r="A19" s="121">
        <v>20709</v>
      </c>
      <c r="B19" s="122" t="s">
        <v>1335</v>
      </c>
      <c r="C19" s="58">
        <f>SUM(C20:C24)</f>
        <v>0</v>
      </c>
    </row>
    <row r="20" customHeight="1" spans="1:3">
      <c r="A20" s="121">
        <v>2070901</v>
      </c>
      <c r="B20" s="57" t="s">
        <v>1391</v>
      </c>
      <c r="C20" s="58">
        <v>0</v>
      </c>
    </row>
    <row r="21" customHeight="1" spans="1:3">
      <c r="A21" s="121">
        <v>2070902</v>
      </c>
      <c r="B21" s="57" t="s">
        <v>1392</v>
      </c>
      <c r="C21" s="58">
        <v>0</v>
      </c>
    </row>
    <row r="22" customHeight="1" spans="1:3">
      <c r="A22" s="121">
        <v>2070903</v>
      </c>
      <c r="B22" s="57" t="s">
        <v>1393</v>
      </c>
      <c r="C22" s="58">
        <v>0</v>
      </c>
    </row>
    <row r="23" customHeight="1" spans="1:3">
      <c r="A23" s="121">
        <v>2070904</v>
      </c>
      <c r="B23" s="57" t="s">
        <v>1394</v>
      </c>
      <c r="C23" s="58">
        <v>0</v>
      </c>
    </row>
    <row r="24" customHeight="1" spans="1:3">
      <c r="A24" s="121">
        <v>2070999</v>
      </c>
      <c r="B24" s="57" t="s">
        <v>1395</v>
      </c>
      <c r="C24" s="58">
        <v>0</v>
      </c>
    </row>
    <row r="25" customHeight="1" spans="1:3">
      <c r="A25" s="121">
        <v>20710</v>
      </c>
      <c r="B25" s="122" t="s">
        <v>1336</v>
      </c>
      <c r="C25" s="58">
        <f>SUM(C26:C27)</f>
        <v>0</v>
      </c>
    </row>
    <row r="26" customHeight="1" spans="1:3">
      <c r="A26" s="121">
        <v>2071001</v>
      </c>
      <c r="B26" s="57" t="s">
        <v>1396</v>
      </c>
      <c r="C26" s="58">
        <v>0</v>
      </c>
    </row>
    <row r="27" customHeight="1" spans="1:3">
      <c r="A27" s="121">
        <v>2071099</v>
      </c>
      <c r="B27" s="57" t="s">
        <v>1397</v>
      </c>
      <c r="C27" s="58">
        <v>0</v>
      </c>
    </row>
    <row r="28" customHeight="1" spans="1:3">
      <c r="A28" s="121">
        <v>208</v>
      </c>
      <c r="B28" s="122" t="s">
        <v>527</v>
      </c>
      <c r="C28" s="58">
        <f>SUM(C29,C33,C37)</f>
        <v>176</v>
      </c>
    </row>
    <row r="29" customHeight="1" spans="1:3">
      <c r="A29" s="121">
        <v>20822</v>
      </c>
      <c r="B29" s="122" t="s">
        <v>1337</v>
      </c>
      <c r="C29" s="58">
        <f>SUM(C30:C32)</f>
        <v>172</v>
      </c>
    </row>
    <row r="30" customHeight="1" spans="1:3">
      <c r="A30" s="121">
        <v>2082201</v>
      </c>
      <c r="B30" s="57" t="s">
        <v>1398</v>
      </c>
      <c r="C30" s="58">
        <v>172</v>
      </c>
    </row>
    <row r="31" customHeight="1" spans="1:3">
      <c r="A31" s="121">
        <v>2082202</v>
      </c>
      <c r="B31" s="57" t="s">
        <v>1399</v>
      </c>
      <c r="C31" s="58">
        <v>0</v>
      </c>
    </row>
    <row r="32" customHeight="1" spans="1:3">
      <c r="A32" s="121">
        <v>2082299</v>
      </c>
      <c r="B32" s="57" t="s">
        <v>1400</v>
      </c>
      <c r="C32" s="58">
        <v>0</v>
      </c>
    </row>
    <row r="33" customHeight="1" spans="1:3">
      <c r="A33" s="121">
        <v>20823</v>
      </c>
      <c r="B33" s="122" t="s">
        <v>1338</v>
      </c>
      <c r="C33" s="58">
        <f>SUM(C34:C36)</f>
        <v>4</v>
      </c>
    </row>
    <row r="34" customHeight="1" spans="1:3">
      <c r="A34" s="121">
        <v>2082301</v>
      </c>
      <c r="B34" s="57" t="s">
        <v>1398</v>
      </c>
      <c r="C34" s="58">
        <v>0</v>
      </c>
    </row>
    <row r="35" customHeight="1" spans="1:3">
      <c r="A35" s="121">
        <v>2082302</v>
      </c>
      <c r="B35" s="57" t="s">
        <v>1399</v>
      </c>
      <c r="C35" s="58">
        <v>4</v>
      </c>
    </row>
    <row r="36" customHeight="1" spans="1:3">
      <c r="A36" s="121">
        <v>2082399</v>
      </c>
      <c r="B36" s="57" t="s">
        <v>1401</v>
      </c>
      <c r="C36" s="58">
        <v>0</v>
      </c>
    </row>
    <row r="37" customHeight="1" spans="1:3">
      <c r="A37" s="121">
        <v>20829</v>
      </c>
      <c r="B37" s="122" t="s">
        <v>1339</v>
      </c>
      <c r="C37" s="58">
        <f>SUM(C38:C39)</f>
        <v>0</v>
      </c>
    </row>
    <row r="38" customHeight="1" spans="1:3">
      <c r="A38" s="121">
        <v>2082901</v>
      </c>
      <c r="B38" s="57" t="s">
        <v>1399</v>
      </c>
      <c r="C38" s="58">
        <v>0</v>
      </c>
    </row>
    <row r="39" customHeight="1" spans="1:3">
      <c r="A39" s="121">
        <v>2082999</v>
      </c>
      <c r="B39" s="57" t="s">
        <v>1402</v>
      </c>
      <c r="C39" s="58">
        <v>0</v>
      </c>
    </row>
    <row r="40" customHeight="1" spans="1:3">
      <c r="A40" s="121">
        <v>211</v>
      </c>
      <c r="B40" s="122" t="s">
        <v>701</v>
      </c>
      <c r="C40" s="58">
        <f>SUM(C41,C46)</f>
        <v>0</v>
      </c>
    </row>
    <row r="41" customHeight="1" spans="1:3">
      <c r="A41" s="121">
        <v>21160</v>
      </c>
      <c r="B41" s="122" t="s">
        <v>1340</v>
      </c>
      <c r="C41" s="58">
        <f>SUM(C42:C45)</f>
        <v>0</v>
      </c>
    </row>
    <row r="42" customHeight="1" spans="1:3">
      <c r="A42" s="121">
        <v>2116001</v>
      </c>
      <c r="B42" s="57" t="s">
        <v>1403</v>
      </c>
      <c r="C42" s="58">
        <v>0</v>
      </c>
    </row>
    <row r="43" customHeight="1" spans="1:3">
      <c r="A43" s="121">
        <v>2116002</v>
      </c>
      <c r="B43" s="57" t="s">
        <v>1404</v>
      </c>
      <c r="C43" s="58">
        <v>0</v>
      </c>
    </row>
    <row r="44" customHeight="1" spans="1:3">
      <c r="A44" s="121">
        <v>2116003</v>
      </c>
      <c r="B44" s="57" t="s">
        <v>1405</v>
      </c>
      <c r="C44" s="58">
        <v>0</v>
      </c>
    </row>
    <row r="45" customHeight="1" spans="1:3">
      <c r="A45" s="121">
        <v>2116099</v>
      </c>
      <c r="B45" s="57" t="s">
        <v>1406</v>
      </c>
      <c r="C45" s="58">
        <v>0</v>
      </c>
    </row>
    <row r="46" customHeight="1" spans="1:3">
      <c r="A46" s="121">
        <v>21161</v>
      </c>
      <c r="B46" s="122" t="s">
        <v>1341</v>
      </c>
      <c r="C46" s="58">
        <f>SUM(C47:C50)</f>
        <v>0</v>
      </c>
    </row>
    <row r="47" customHeight="1" spans="1:3">
      <c r="A47" s="121">
        <v>2116101</v>
      </c>
      <c r="B47" s="57" t="s">
        <v>1407</v>
      </c>
      <c r="C47" s="58">
        <v>0</v>
      </c>
    </row>
    <row r="48" customHeight="1" spans="1:3">
      <c r="A48" s="121">
        <v>2116102</v>
      </c>
      <c r="B48" s="57" t="s">
        <v>1408</v>
      </c>
      <c r="C48" s="58">
        <v>0</v>
      </c>
    </row>
    <row r="49" customHeight="1" spans="1:3">
      <c r="A49" s="121">
        <v>2116103</v>
      </c>
      <c r="B49" s="57" t="s">
        <v>1409</v>
      </c>
      <c r="C49" s="58">
        <v>0</v>
      </c>
    </row>
    <row r="50" customHeight="1" spans="1:3">
      <c r="A50" s="121">
        <v>2116104</v>
      </c>
      <c r="B50" s="57" t="s">
        <v>1410</v>
      </c>
      <c r="C50" s="58">
        <v>0</v>
      </c>
    </row>
    <row r="51" customHeight="1" spans="1:3">
      <c r="A51" s="121">
        <v>212</v>
      </c>
      <c r="B51" s="122" t="s">
        <v>770</v>
      </c>
      <c r="C51" s="58">
        <f>SUM(C52,C68,C72:C73,C79,C83,C87,C91,C97,C100)</f>
        <v>788</v>
      </c>
    </row>
    <row r="52" customHeight="1" spans="1:3">
      <c r="A52" s="121">
        <v>21208</v>
      </c>
      <c r="B52" s="122" t="s">
        <v>1342</v>
      </c>
      <c r="C52" s="58">
        <f>SUM(C53:C67)</f>
        <v>55</v>
      </c>
    </row>
    <row r="53" customHeight="1" spans="1:3">
      <c r="A53" s="121">
        <v>2120801</v>
      </c>
      <c r="B53" s="57" t="s">
        <v>1411</v>
      </c>
      <c r="C53" s="58">
        <v>0</v>
      </c>
    </row>
    <row r="54" customHeight="1" spans="1:3">
      <c r="A54" s="121">
        <v>2120802</v>
      </c>
      <c r="B54" s="57" t="s">
        <v>1412</v>
      </c>
      <c r="C54" s="58">
        <v>0</v>
      </c>
    </row>
    <row r="55" customHeight="1" spans="1:3">
      <c r="A55" s="121">
        <v>2120803</v>
      </c>
      <c r="B55" s="57" t="s">
        <v>1413</v>
      </c>
      <c r="C55" s="58">
        <v>0</v>
      </c>
    </row>
    <row r="56" customHeight="1" spans="1:3">
      <c r="A56" s="121">
        <v>2120804</v>
      </c>
      <c r="B56" s="57" t="s">
        <v>1414</v>
      </c>
      <c r="C56" s="58">
        <v>21</v>
      </c>
    </row>
    <row r="57" customHeight="1" spans="1:3">
      <c r="A57" s="121">
        <v>2120805</v>
      </c>
      <c r="B57" s="57" t="s">
        <v>1415</v>
      </c>
      <c r="C57" s="58">
        <v>0</v>
      </c>
    </row>
    <row r="58" customHeight="1" spans="1:3">
      <c r="A58" s="121">
        <v>2120806</v>
      </c>
      <c r="B58" s="57" t="s">
        <v>1416</v>
      </c>
      <c r="C58" s="58">
        <v>34</v>
      </c>
    </row>
    <row r="59" customHeight="1" spans="1:3">
      <c r="A59" s="121">
        <v>2120807</v>
      </c>
      <c r="B59" s="57" t="s">
        <v>1417</v>
      </c>
      <c r="C59" s="58">
        <v>0</v>
      </c>
    </row>
    <row r="60" customHeight="1" spans="1:3">
      <c r="A60" s="121">
        <v>2120809</v>
      </c>
      <c r="B60" s="57" t="s">
        <v>1418</v>
      </c>
      <c r="C60" s="58">
        <v>0</v>
      </c>
    </row>
    <row r="61" customHeight="1" spans="1:3">
      <c r="A61" s="121">
        <v>2120810</v>
      </c>
      <c r="B61" s="57" t="s">
        <v>1419</v>
      </c>
      <c r="C61" s="58">
        <v>0</v>
      </c>
    </row>
    <row r="62" customHeight="1" spans="1:3">
      <c r="A62" s="121">
        <v>2120811</v>
      </c>
      <c r="B62" s="57" t="s">
        <v>1420</v>
      </c>
      <c r="C62" s="58">
        <v>0</v>
      </c>
    </row>
    <row r="63" customHeight="1" spans="1:3">
      <c r="A63" s="121">
        <v>2120813</v>
      </c>
      <c r="B63" s="57" t="s">
        <v>1065</v>
      </c>
      <c r="C63" s="58">
        <v>0</v>
      </c>
    </row>
    <row r="64" customHeight="1" spans="1:3">
      <c r="A64" s="121">
        <v>2120814</v>
      </c>
      <c r="B64" s="57" t="s">
        <v>1421</v>
      </c>
      <c r="C64" s="58">
        <v>0</v>
      </c>
    </row>
    <row r="65" customHeight="1" spans="1:3">
      <c r="A65" s="121">
        <v>2120815</v>
      </c>
      <c r="B65" s="57" t="s">
        <v>1422</v>
      </c>
      <c r="C65" s="58">
        <v>0</v>
      </c>
    </row>
    <row r="66" customHeight="1" spans="1:3">
      <c r="A66" s="121">
        <v>2120816</v>
      </c>
      <c r="B66" s="57" t="s">
        <v>1423</v>
      </c>
      <c r="C66" s="58">
        <v>0</v>
      </c>
    </row>
    <row r="67" customHeight="1" spans="1:3">
      <c r="A67" s="121">
        <v>2120899</v>
      </c>
      <c r="B67" s="57" t="s">
        <v>1424</v>
      </c>
      <c r="C67" s="58">
        <v>0</v>
      </c>
    </row>
    <row r="68" customHeight="1" spans="1:3">
      <c r="A68" s="121">
        <v>21210</v>
      </c>
      <c r="B68" s="122" t="s">
        <v>1343</v>
      </c>
      <c r="C68" s="58">
        <f>SUM(C69:C71)</f>
        <v>0</v>
      </c>
    </row>
    <row r="69" customHeight="1" spans="1:3">
      <c r="A69" s="121">
        <v>2121001</v>
      </c>
      <c r="B69" s="57" t="s">
        <v>1411</v>
      </c>
      <c r="C69" s="58">
        <v>0</v>
      </c>
    </row>
    <row r="70" customHeight="1" spans="1:3">
      <c r="A70" s="121">
        <v>2121002</v>
      </c>
      <c r="B70" s="57" t="s">
        <v>1412</v>
      </c>
      <c r="C70" s="58">
        <v>0</v>
      </c>
    </row>
    <row r="71" customHeight="1" spans="1:3">
      <c r="A71" s="121">
        <v>2121099</v>
      </c>
      <c r="B71" s="57" t="s">
        <v>1425</v>
      </c>
      <c r="C71" s="58">
        <v>0</v>
      </c>
    </row>
    <row r="72" customHeight="1" spans="1:3">
      <c r="A72" s="121">
        <v>21211</v>
      </c>
      <c r="B72" s="122" t="s">
        <v>1344</v>
      </c>
      <c r="C72" s="58">
        <v>0</v>
      </c>
    </row>
    <row r="73" customHeight="1" spans="1:3">
      <c r="A73" s="121">
        <v>21213</v>
      </c>
      <c r="B73" s="122" t="s">
        <v>1345</v>
      </c>
      <c r="C73" s="58">
        <f>SUM(C74:C78)</f>
        <v>733</v>
      </c>
    </row>
    <row r="74" customHeight="1" spans="1:3">
      <c r="A74" s="121">
        <v>2121301</v>
      </c>
      <c r="B74" s="57" t="s">
        <v>1426</v>
      </c>
      <c r="C74" s="58">
        <v>0</v>
      </c>
    </row>
    <row r="75" customHeight="1" spans="1:3">
      <c r="A75" s="121">
        <v>2121302</v>
      </c>
      <c r="B75" s="57" t="s">
        <v>1427</v>
      </c>
      <c r="C75" s="58">
        <v>0</v>
      </c>
    </row>
    <row r="76" customHeight="1" spans="1:3">
      <c r="A76" s="121">
        <v>2121303</v>
      </c>
      <c r="B76" s="57" t="s">
        <v>1428</v>
      </c>
      <c r="C76" s="58">
        <v>0</v>
      </c>
    </row>
    <row r="77" customHeight="1" spans="1:3">
      <c r="A77" s="121">
        <v>2121304</v>
      </c>
      <c r="B77" s="57" t="s">
        <v>1429</v>
      </c>
      <c r="C77" s="58">
        <v>0</v>
      </c>
    </row>
    <row r="78" customHeight="1" spans="1:3">
      <c r="A78" s="121">
        <v>2121399</v>
      </c>
      <c r="B78" s="57" t="s">
        <v>1430</v>
      </c>
      <c r="C78" s="58">
        <v>733</v>
      </c>
    </row>
    <row r="79" customHeight="1" spans="1:3">
      <c r="A79" s="121">
        <v>21214</v>
      </c>
      <c r="B79" s="122" t="s">
        <v>1346</v>
      </c>
      <c r="C79" s="58">
        <f>SUM(C80:C82)</f>
        <v>0</v>
      </c>
    </row>
    <row r="80" customHeight="1" spans="1:3">
      <c r="A80" s="121">
        <v>2121401</v>
      </c>
      <c r="B80" s="57" t="s">
        <v>1431</v>
      </c>
      <c r="C80" s="58">
        <v>0</v>
      </c>
    </row>
    <row r="81" customHeight="1" spans="1:3">
      <c r="A81" s="121">
        <v>2121402</v>
      </c>
      <c r="B81" s="57" t="s">
        <v>1432</v>
      </c>
      <c r="C81" s="58">
        <v>0</v>
      </c>
    </row>
    <row r="82" customHeight="1" spans="1:3">
      <c r="A82" s="121">
        <v>2121499</v>
      </c>
      <c r="B82" s="57" t="s">
        <v>1433</v>
      </c>
      <c r="C82" s="58">
        <v>0</v>
      </c>
    </row>
    <row r="83" customHeight="1" spans="1:3">
      <c r="A83" s="121">
        <v>21215</v>
      </c>
      <c r="B83" s="122" t="s">
        <v>1347</v>
      </c>
      <c r="C83" s="58">
        <f>SUM(C84:C86)</f>
        <v>0</v>
      </c>
    </row>
    <row r="84" customHeight="1" spans="1:3">
      <c r="A84" s="121">
        <v>2121501</v>
      </c>
      <c r="B84" s="57" t="s">
        <v>1434</v>
      </c>
      <c r="C84" s="58">
        <v>0</v>
      </c>
    </row>
    <row r="85" customHeight="1" spans="1:3">
      <c r="A85" s="121">
        <v>2121502</v>
      </c>
      <c r="B85" s="57" t="s">
        <v>1435</v>
      </c>
      <c r="C85" s="58">
        <v>0</v>
      </c>
    </row>
    <row r="86" customHeight="1" spans="1:3">
      <c r="A86" s="121">
        <v>2121599</v>
      </c>
      <c r="B86" s="57" t="s">
        <v>1436</v>
      </c>
      <c r="C86" s="58">
        <v>0</v>
      </c>
    </row>
    <row r="87" customHeight="1" spans="1:3">
      <c r="A87" s="121">
        <v>21216</v>
      </c>
      <c r="B87" s="122" t="s">
        <v>1348</v>
      </c>
      <c r="C87" s="58">
        <f>SUM(C88:C90)</f>
        <v>0</v>
      </c>
    </row>
    <row r="88" customHeight="1" spans="1:3">
      <c r="A88" s="121">
        <v>2121601</v>
      </c>
      <c r="B88" s="57" t="s">
        <v>1434</v>
      </c>
      <c r="C88" s="58">
        <v>0</v>
      </c>
    </row>
    <row r="89" customHeight="1" spans="1:3">
      <c r="A89" s="121">
        <v>2121602</v>
      </c>
      <c r="B89" s="57" t="s">
        <v>1435</v>
      </c>
      <c r="C89" s="58">
        <v>0</v>
      </c>
    </row>
    <row r="90" customHeight="1" spans="1:3">
      <c r="A90" s="121">
        <v>2121699</v>
      </c>
      <c r="B90" s="57" t="s">
        <v>1437</v>
      </c>
      <c r="C90" s="58">
        <v>0</v>
      </c>
    </row>
    <row r="91" customHeight="1" spans="1:3">
      <c r="A91" s="121">
        <v>21217</v>
      </c>
      <c r="B91" s="122" t="s">
        <v>1349</v>
      </c>
      <c r="C91" s="58">
        <f>SUM(C92:C96)</f>
        <v>0</v>
      </c>
    </row>
    <row r="92" customHeight="1" spans="1:3">
      <c r="A92" s="121">
        <v>2121701</v>
      </c>
      <c r="B92" s="57" t="s">
        <v>1438</v>
      </c>
      <c r="C92" s="58">
        <v>0</v>
      </c>
    </row>
    <row r="93" customHeight="1" spans="1:3">
      <c r="A93" s="121">
        <v>2121702</v>
      </c>
      <c r="B93" s="57" t="s">
        <v>1439</v>
      </c>
      <c r="C93" s="58">
        <v>0</v>
      </c>
    </row>
    <row r="94" customHeight="1" spans="1:3">
      <c r="A94" s="121">
        <v>2121703</v>
      </c>
      <c r="B94" s="57" t="s">
        <v>1440</v>
      </c>
      <c r="C94" s="58">
        <v>0</v>
      </c>
    </row>
    <row r="95" customHeight="1" spans="1:3">
      <c r="A95" s="121">
        <v>2121704</v>
      </c>
      <c r="B95" s="57" t="s">
        <v>1441</v>
      </c>
      <c r="C95" s="58">
        <v>0</v>
      </c>
    </row>
    <row r="96" customHeight="1" spans="1:3">
      <c r="A96" s="121">
        <v>2121799</v>
      </c>
      <c r="B96" s="57" t="s">
        <v>1442</v>
      </c>
      <c r="C96" s="58">
        <v>0</v>
      </c>
    </row>
    <row r="97" customHeight="1" spans="1:3">
      <c r="A97" s="121">
        <v>21218</v>
      </c>
      <c r="B97" s="122" t="s">
        <v>1350</v>
      </c>
      <c r="C97" s="58">
        <f>SUM(C98:C99)</f>
        <v>0</v>
      </c>
    </row>
    <row r="98" customHeight="1" spans="1:3">
      <c r="A98" s="121">
        <v>2121801</v>
      </c>
      <c r="B98" s="57" t="s">
        <v>1443</v>
      </c>
      <c r="C98" s="58">
        <v>0</v>
      </c>
    </row>
    <row r="99" customHeight="1" spans="1:3">
      <c r="A99" s="121">
        <v>2121899</v>
      </c>
      <c r="B99" s="57" t="s">
        <v>1444</v>
      </c>
      <c r="C99" s="58">
        <v>0</v>
      </c>
    </row>
    <row r="100" customHeight="1" spans="1:3">
      <c r="A100" s="121">
        <v>21219</v>
      </c>
      <c r="B100" s="122" t="s">
        <v>1351</v>
      </c>
      <c r="C100" s="58">
        <f>SUM(C101:C108)</f>
        <v>0</v>
      </c>
    </row>
    <row r="101" customHeight="1" spans="1:3">
      <c r="A101" s="121">
        <v>2121901</v>
      </c>
      <c r="B101" s="57" t="s">
        <v>1434</v>
      </c>
      <c r="C101" s="58">
        <v>0</v>
      </c>
    </row>
    <row r="102" customHeight="1" spans="1:3">
      <c r="A102" s="121">
        <v>2121902</v>
      </c>
      <c r="B102" s="57" t="s">
        <v>1435</v>
      </c>
      <c r="C102" s="58">
        <v>0</v>
      </c>
    </row>
    <row r="103" customHeight="1" spans="1:3">
      <c r="A103" s="121">
        <v>2121903</v>
      </c>
      <c r="B103" s="57" t="s">
        <v>1445</v>
      </c>
      <c r="C103" s="58">
        <v>0</v>
      </c>
    </row>
    <row r="104" customHeight="1" spans="1:3">
      <c r="A104" s="121">
        <v>2121904</v>
      </c>
      <c r="B104" s="57" t="s">
        <v>1446</v>
      </c>
      <c r="C104" s="58">
        <v>0</v>
      </c>
    </row>
    <row r="105" customHeight="1" spans="1:3">
      <c r="A105" s="121">
        <v>2121905</v>
      </c>
      <c r="B105" s="57" t="s">
        <v>1447</v>
      </c>
      <c r="C105" s="58">
        <v>0</v>
      </c>
    </row>
    <row r="106" customHeight="1" spans="1:3">
      <c r="A106" s="121">
        <v>2121906</v>
      </c>
      <c r="B106" s="57" t="s">
        <v>1448</v>
      </c>
      <c r="C106" s="58">
        <v>0</v>
      </c>
    </row>
    <row r="107" customHeight="1" spans="1:3">
      <c r="A107" s="121">
        <v>2121907</v>
      </c>
      <c r="B107" s="57" t="s">
        <v>1449</v>
      </c>
      <c r="C107" s="58">
        <v>0</v>
      </c>
    </row>
    <row r="108" customHeight="1" spans="1:3">
      <c r="A108" s="121">
        <v>2121999</v>
      </c>
      <c r="B108" s="57" t="s">
        <v>1450</v>
      </c>
      <c r="C108" s="58">
        <v>0</v>
      </c>
    </row>
    <row r="109" customHeight="1" spans="1:3">
      <c r="A109" s="121">
        <v>213</v>
      </c>
      <c r="B109" s="122" t="s">
        <v>790</v>
      </c>
      <c r="C109" s="58">
        <f>SUM(C110,C115,C120,C125,C128)</f>
        <v>0</v>
      </c>
    </row>
    <row r="110" customHeight="1" spans="1:3">
      <c r="A110" s="121">
        <v>21366</v>
      </c>
      <c r="B110" s="122" t="s">
        <v>1352</v>
      </c>
      <c r="C110" s="58">
        <f>SUM(C111:C114)</f>
        <v>0</v>
      </c>
    </row>
    <row r="111" customHeight="1" spans="1:3">
      <c r="A111" s="121">
        <v>2136601</v>
      </c>
      <c r="B111" s="57" t="s">
        <v>1399</v>
      </c>
      <c r="C111" s="58">
        <v>0</v>
      </c>
    </row>
    <row r="112" customHeight="1" spans="1:3">
      <c r="A112" s="121">
        <v>2136602</v>
      </c>
      <c r="B112" s="57" t="s">
        <v>1451</v>
      </c>
      <c r="C112" s="58">
        <v>0</v>
      </c>
    </row>
    <row r="113" customHeight="1" spans="1:3">
      <c r="A113" s="121">
        <v>2136603</v>
      </c>
      <c r="B113" s="57" t="s">
        <v>1452</v>
      </c>
      <c r="C113" s="58">
        <v>0</v>
      </c>
    </row>
    <row r="114" customHeight="1" spans="1:3">
      <c r="A114" s="121">
        <v>2136699</v>
      </c>
      <c r="B114" s="57" t="s">
        <v>1453</v>
      </c>
      <c r="C114" s="58">
        <v>0</v>
      </c>
    </row>
    <row r="115" customHeight="1" spans="1:3">
      <c r="A115" s="121">
        <v>21367</v>
      </c>
      <c r="B115" s="122" t="s">
        <v>1353</v>
      </c>
      <c r="C115" s="58">
        <f>SUM(C116:C119)</f>
        <v>0</v>
      </c>
    </row>
    <row r="116" customHeight="1" spans="1:3">
      <c r="A116" s="121">
        <v>2136701</v>
      </c>
      <c r="B116" s="57" t="s">
        <v>1399</v>
      </c>
      <c r="C116" s="58">
        <v>0</v>
      </c>
    </row>
    <row r="117" customHeight="1" spans="1:3">
      <c r="A117" s="121">
        <v>2136702</v>
      </c>
      <c r="B117" s="57" t="s">
        <v>1451</v>
      </c>
      <c r="C117" s="58">
        <v>0</v>
      </c>
    </row>
    <row r="118" customHeight="1" spans="1:3">
      <c r="A118" s="121">
        <v>2136703</v>
      </c>
      <c r="B118" s="57" t="s">
        <v>1454</v>
      </c>
      <c r="C118" s="58">
        <v>0</v>
      </c>
    </row>
    <row r="119" customHeight="1" spans="1:3">
      <c r="A119" s="121">
        <v>2136799</v>
      </c>
      <c r="B119" s="57" t="s">
        <v>1455</v>
      </c>
      <c r="C119" s="58">
        <v>0</v>
      </c>
    </row>
    <row r="120" customHeight="1" spans="1:3">
      <c r="A120" s="121">
        <v>21369</v>
      </c>
      <c r="B120" s="122" t="s">
        <v>1354</v>
      </c>
      <c r="C120" s="58">
        <f>SUM(C121:C124)</f>
        <v>0</v>
      </c>
    </row>
    <row r="121" customHeight="1" spans="1:3">
      <c r="A121" s="121">
        <v>2136901</v>
      </c>
      <c r="B121" s="57" t="s">
        <v>852</v>
      </c>
      <c r="C121" s="58">
        <v>0</v>
      </c>
    </row>
    <row r="122" customHeight="1" spans="1:3">
      <c r="A122" s="121">
        <v>2136902</v>
      </c>
      <c r="B122" s="57" t="s">
        <v>1456</v>
      </c>
      <c r="C122" s="58">
        <v>0</v>
      </c>
    </row>
    <row r="123" customHeight="1" spans="1:3">
      <c r="A123" s="121">
        <v>2136903</v>
      </c>
      <c r="B123" s="57" t="s">
        <v>1457</v>
      </c>
      <c r="C123" s="58">
        <v>0</v>
      </c>
    </row>
    <row r="124" customHeight="1" spans="1:3">
      <c r="A124" s="121">
        <v>2136999</v>
      </c>
      <c r="B124" s="57" t="s">
        <v>1458</v>
      </c>
      <c r="C124" s="58">
        <v>0</v>
      </c>
    </row>
    <row r="125" customHeight="1" spans="1:3">
      <c r="A125" s="121">
        <v>21370</v>
      </c>
      <c r="B125" s="122" t="s">
        <v>1355</v>
      </c>
      <c r="C125" s="58">
        <f>SUM(C126:C127)</f>
        <v>0</v>
      </c>
    </row>
    <row r="126" customHeight="1" spans="1:3">
      <c r="A126" s="121">
        <v>2137001</v>
      </c>
      <c r="B126" s="57" t="s">
        <v>1459</v>
      </c>
      <c r="C126" s="58">
        <v>0</v>
      </c>
    </row>
    <row r="127" customHeight="1" spans="1:3">
      <c r="A127" s="121">
        <v>2137099</v>
      </c>
      <c r="B127" s="57" t="s">
        <v>1460</v>
      </c>
      <c r="C127" s="58">
        <v>0</v>
      </c>
    </row>
    <row r="128" customHeight="1" spans="1:3">
      <c r="A128" s="121">
        <v>21371</v>
      </c>
      <c r="B128" s="122" t="s">
        <v>1356</v>
      </c>
      <c r="C128" s="58">
        <f>SUM(C129:C132)</f>
        <v>0</v>
      </c>
    </row>
    <row r="129" customHeight="1" spans="1:3">
      <c r="A129" s="121">
        <v>2137101</v>
      </c>
      <c r="B129" s="57" t="s">
        <v>1461</v>
      </c>
      <c r="C129" s="58">
        <v>0</v>
      </c>
    </row>
    <row r="130" customHeight="1" spans="1:3">
      <c r="A130" s="121">
        <v>2137102</v>
      </c>
      <c r="B130" s="57" t="s">
        <v>1462</v>
      </c>
      <c r="C130" s="58">
        <v>0</v>
      </c>
    </row>
    <row r="131" customHeight="1" spans="1:3">
      <c r="A131" s="121">
        <v>2137103</v>
      </c>
      <c r="B131" s="57" t="s">
        <v>1463</v>
      </c>
      <c r="C131" s="58">
        <v>0</v>
      </c>
    </row>
    <row r="132" customHeight="1" spans="1:3">
      <c r="A132" s="121">
        <v>2137199</v>
      </c>
      <c r="B132" s="57" t="s">
        <v>1464</v>
      </c>
      <c r="C132" s="58">
        <v>0</v>
      </c>
    </row>
    <row r="133" customHeight="1" spans="1:3">
      <c r="A133" s="121">
        <v>214</v>
      </c>
      <c r="B133" s="122" t="s">
        <v>881</v>
      </c>
      <c r="C133" s="58">
        <f>SUM(C134,C139,C144,C153,C160,C169,C172,C175)</f>
        <v>0</v>
      </c>
    </row>
    <row r="134" customHeight="1" spans="1:3">
      <c r="A134" s="121">
        <v>21460</v>
      </c>
      <c r="B134" s="122" t="s">
        <v>1357</v>
      </c>
      <c r="C134" s="58">
        <f>SUM(C135:C138)</f>
        <v>0</v>
      </c>
    </row>
    <row r="135" customHeight="1" spans="1:3">
      <c r="A135" s="121">
        <v>2146001</v>
      </c>
      <c r="B135" s="57" t="s">
        <v>883</v>
      </c>
      <c r="C135" s="58">
        <v>0</v>
      </c>
    </row>
    <row r="136" customHeight="1" spans="1:3">
      <c r="A136" s="121">
        <v>2146002</v>
      </c>
      <c r="B136" s="57" t="s">
        <v>884</v>
      </c>
      <c r="C136" s="58">
        <v>0</v>
      </c>
    </row>
    <row r="137" customHeight="1" spans="1:3">
      <c r="A137" s="121">
        <v>2146003</v>
      </c>
      <c r="B137" s="57" t="s">
        <v>1465</v>
      </c>
      <c r="C137" s="58">
        <v>0</v>
      </c>
    </row>
    <row r="138" customHeight="1" spans="1:3">
      <c r="A138" s="121">
        <v>2146099</v>
      </c>
      <c r="B138" s="57" t="s">
        <v>1466</v>
      </c>
      <c r="C138" s="58">
        <v>0</v>
      </c>
    </row>
    <row r="139" customHeight="1" spans="1:3">
      <c r="A139" s="121">
        <v>21462</v>
      </c>
      <c r="B139" s="122" t="s">
        <v>1358</v>
      </c>
      <c r="C139" s="58">
        <f>SUM(C140:C143)</f>
        <v>0</v>
      </c>
    </row>
    <row r="140" customHeight="1" spans="1:3">
      <c r="A140" s="121">
        <v>2146201</v>
      </c>
      <c r="B140" s="57" t="s">
        <v>1465</v>
      </c>
      <c r="C140" s="58">
        <v>0</v>
      </c>
    </row>
    <row r="141" customHeight="1" spans="1:3">
      <c r="A141" s="121">
        <v>2146202</v>
      </c>
      <c r="B141" s="57" t="s">
        <v>1467</v>
      </c>
      <c r="C141" s="58">
        <v>0</v>
      </c>
    </row>
    <row r="142" customHeight="1" spans="1:3">
      <c r="A142" s="121">
        <v>2146203</v>
      </c>
      <c r="B142" s="57" t="s">
        <v>1468</v>
      </c>
      <c r="C142" s="58">
        <v>0</v>
      </c>
    </row>
    <row r="143" customHeight="1" spans="1:3">
      <c r="A143" s="121">
        <v>2146299</v>
      </c>
      <c r="B143" s="57" t="s">
        <v>1469</v>
      </c>
      <c r="C143" s="58">
        <v>0</v>
      </c>
    </row>
    <row r="144" customHeight="1" spans="1:3">
      <c r="A144" s="121">
        <v>21464</v>
      </c>
      <c r="B144" s="122" t="s">
        <v>1359</v>
      </c>
      <c r="C144" s="58">
        <f>SUM(C145:C152)</f>
        <v>0</v>
      </c>
    </row>
    <row r="145" customHeight="1" spans="1:3">
      <c r="A145" s="121">
        <v>2146401</v>
      </c>
      <c r="B145" s="57" t="s">
        <v>1470</v>
      </c>
      <c r="C145" s="58">
        <v>0</v>
      </c>
    </row>
    <row r="146" customHeight="1" spans="1:3">
      <c r="A146" s="121">
        <v>2146402</v>
      </c>
      <c r="B146" s="57" t="s">
        <v>1471</v>
      </c>
      <c r="C146" s="58">
        <v>0</v>
      </c>
    </row>
    <row r="147" customHeight="1" spans="1:3">
      <c r="A147" s="121">
        <v>2146403</v>
      </c>
      <c r="B147" s="57" t="s">
        <v>1472</v>
      </c>
      <c r="C147" s="58">
        <v>0</v>
      </c>
    </row>
    <row r="148" customHeight="1" spans="1:3">
      <c r="A148" s="121">
        <v>2146404</v>
      </c>
      <c r="B148" s="57" t="s">
        <v>1473</v>
      </c>
      <c r="C148" s="58">
        <v>0</v>
      </c>
    </row>
    <row r="149" customHeight="1" spans="1:3">
      <c r="A149" s="121">
        <v>2146405</v>
      </c>
      <c r="B149" s="57" t="s">
        <v>1474</v>
      </c>
      <c r="C149" s="58">
        <v>0</v>
      </c>
    </row>
    <row r="150" customHeight="1" spans="1:3">
      <c r="A150" s="121">
        <v>2146406</v>
      </c>
      <c r="B150" s="57" t="s">
        <v>1475</v>
      </c>
      <c r="C150" s="58">
        <v>0</v>
      </c>
    </row>
    <row r="151" customHeight="1" spans="1:3">
      <c r="A151" s="121">
        <v>2146407</v>
      </c>
      <c r="B151" s="57" t="s">
        <v>1476</v>
      </c>
      <c r="C151" s="58">
        <v>0</v>
      </c>
    </row>
    <row r="152" customHeight="1" spans="1:3">
      <c r="A152" s="121">
        <v>2146499</v>
      </c>
      <c r="B152" s="57" t="s">
        <v>1477</v>
      </c>
      <c r="C152" s="58">
        <v>0</v>
      </c>
    </row>
    <row r="153" customHeight="1" spans="1:3">
      <c r="A153" s="121">
        <v>21468</v>
      </c>
      <c r="B153" s="122" t="s">
        <v>1360</v>
      </c>
      <c r="C153" s="58">
        <f>SUM(C154:C159)</f>
        <v>0</v>
      </c>
    </row>
    <row r="154" customHeight="1" spans="1:3">
      <c r="A154" s="121">
        <v>2146801</v>
      </c>
      <c r="B154" s="57" t="s">
        <v>1478</v>
      </c>
      <c r="C154" s="58">
        <v>0</v>
      </c>
    </row>
    <row r="155" customHeight="1" spans="1:3">
      <c r="A155" s="121">
        <v>2146802</v>
      </c>
      <c r="B155" s="57" t="s">
        <v>1479</v>
      </c>
      <c r="C155" s="58">
        <v>0</v>
      </c>
    </row>
    <row r="156" customHeight="1" spans="1:3">
      <c r="A156" s="121">
        <v>2146803</v>
      </c>
      <c r="B156" s="57" t="s">
        <v>1480</v>
      </c>
      <c r="C156" s="58">
        <v>0</v>
      </c>
    </row>
    <row r="157" customHeight="1" spans="1:3">
      <c r="A157" s="121">
        <v>2146804</v>
      </c>
      <c r="B157" s="57" t="s">
        <v>1481</v>
      </c>
      <c r="C157" s="58">
        <v>0</v>
      </c>
    </row>
    <row r="158" customHeight="1" spans="1:3">
      <c r="A158" s="121">
        <v>2146805</v>
      </c>
      <c r="B158" s="57" t="s">
        <v>1482</v>
      </c>
      <c r="C158" s="58">
        <v>0</v>
      </c>
    </row>
    <row r="159" customHeight="1" spans="1:3">
      <c r="A159" s="121">
        <v>2146899</v>
      </c>
      <c r="B159" s="57" t="s">
        <v>1483</v>
      </c>
      <c r="C159" s="58">
        <v>0</v>
      </c>
    </row>
    <row r="160" customHeight="1" spans="1:3">
      <c r="A160" s="121">
        <v>21469</v>
      </c>
      <c r="B160" s="122" t="s">
        <v>1361</v>
      </c>
      <c r="C160" s="58">
        <f>SUM(C161:C168)</f>
        <v>0</v>
      </c>
    </row>
    <row r="161" customHeight="1" spans="1:3">
      <c r="A161" s="121">
        <v>2146901</v>
      </c>
      <c r="B161" s="57" t="s">
        <v>1484</v>
      </c>
      <c r="C161" s="58">
        <v>0</v>
      </c>
    </row>
    <row r="162" customHeight="1" spans="1:3">
      <c r="A162" s="121">
        <v>2146902</v>
      </c>
      <c r="B162" s="57" t="s">
        <v>910</v>
      </c>
      <c r="C162" s="58">
        <v>0</v>
      </c>
    </row>
    <row r="163" customHeight="1" spans="1:3">
      <c r="A163" s="121">
        <v>2146903</v>
      </c>
      <c r="B163" s="57" t="s">
        <v>1485</v>
      </c>
      <c r="C163" s="58">
        <v>0</v>
      </c>
    </row>
    <row r="164" customHeight="1" spans="1:3">
      <c r="A164" s="121">
        <v>2146904</v>
      </c>
      <c r="B164" s="57" t="s">
        <v>1486</v>
      </c>
      <c r="C164" s="58">
        <v>0</v>
      </c>
    </row>
    <row r="165" customHeight="1" spans="1:3">
      <c r="A165" s="121">
        <v>2146906</v>
      </c>
      <c r="B165" s="57" t="s">
        <v>1487</v>
      </c>
      <c r="C165" s="58">
        <v>0</v>
      </c>
    </row>
    <row r="166" customHeight="1" spans="1:3">
      <c r="A166" s="121">
        <v>2146907</v>
      </c>
      <c r="B166" s="57" t="s">
        <v>1488</v>
      </c>
      <c r="C166" s="58">
        <v>0</v>
      </c>
    </row>
    <row r="167" customHeight="1" spans="1:3">
      <c r="A167" s="121">
        <v>2146908</v>
      </c>
      <c r="B167" s="57" t="s">
        <v>1489</v>
      </c>
      <c r="C167" s="58">
        <v>0</v>
      </c>
    </row>
    <row r="168" customHeight="1" spans="1:3">
      <c r="A168" s="121">
        <v>2146999</v>
      </c>
      <c r="B168" s="57" t="s">
        <v>1490</v>
      </c>
      <c r="C168" s="58">
        <v>0</v>
      </c>
    </row>
    <row r="169" customHeight="1" spans="1:3">
      <c r="A169" s="121">
        <v>21470</v>
      </c>
      <c r="B169" s="122" t="s">
        <v>1362</v>
      </c>
      <c r="C169" s="58">
        <f>SUM(C170:C171)</f>
        <v>0</v>
      </c>
    </row>
    <row r="170" customHeight="1" spans="1:3">
      <c r="A170" s="121">
        <v>2147001</v>
      </c>
      <c r="B170" s="57" t="s">
        <v>1491</v>
      </c>
      <c r="C170" s="58">
        <v>0</v>
      </c>
    </row>
    <row r="171" customHeight="1" spans="1:3">
      <c r="A171" s="121">
        <v>2147099</v>
      </c>
      <c r="B171" s="57" t="s">
        <v>1492</v>
      </c>
      <c r="C171" s="58">
        <v>0</v>
      </c>
    </row>
    <row r="172" customHeight="1" spans="1:3">
      <c r="A172" s="121">
        <v>21471</v>
      </c>
      <c r="B172" s="122" t="s">
        <v>1363</v>
      </c>
      <c r="C172" s="58">
        <f>SUM(C173:C174)</f>
        <v>0</v>
      </c>
    </row>
    <row r="173" customHeight="1" spans="1:3">
      <c r="A173" s="121">
        <v>2147101</v>
      </c>
      <c r="B173" s="57" t="s">
        <v>1491</v>
      </c>
      <c r="C173" s="58">
        <v>0</v>
      </c>
    </row>
    <row r="174" customHeight="1" spans="1:3">
      <c r="A174" s="121">
        <v>2147199</v>
      </c>
      <c r="B174" s="57" t="s">
        <v>1493</v>
      </c>
      <c r="C174" s="58">
        <v>0</v>
      </c>
    </row>
    <row r="175" customHeight="1" spans="1:3">
      <c r="A175" s="121">
        <v>21472</v>
      </c>
      <c r="B175" s="122" t="s">
        <v>1364</v>
      </c>
      <c r="C175" s="58">
        <v>0</v>
      </c>
    </row>
    <row r="176" customHeight="1" spans="1:3">
      <c r="A176" s="121">
        <v>215</v>
      </c>
      <c r="B176" s="122" t="s">
        <v>926</v>
      </c>
      <c r="C176" s="58">
        <f>C177</f>
        <v>0</v>
      </c>
    </row>
    <row r="177" customHeight="1" spans="1:3">
      <c r="A177" s="121">
        <v>21562</v>
      </c>
      <c r="B177" s="122" t="s">
        <v>1365</v>
      </c>
      <c r="C177" s="58">
        <f>SUM(C178:C180)</f>
        <v>0</v>
      </c>
    </row>
    <row r="178" customHeight="1" spans="1:3">
      <c r="A178" s="121">
        <v>2156201</v>
      </c>
      <c r="B178" s="57" t="s">
        <v>1494</v>
      </c>
      <c r="C178" s="58">
        <v>0</v>
      </c>
    </row>
    <row r="179" customHeight="1" spans="1:3">
      <c r="A179" s="121">
        <v>2156202</v>
      </c>
      <c r="B179" s="57" t="s">
        <v>1495</v>
      </c>
      <c r="C179" s="58">
        <v>0</v>
      </c>
    </row>
    <row r="180" customHeight="1" spans="1:3">
      <c r="A180" s="121">
        <v>2156299</v>
      </c>
      <c r="B180" s="57" t="s">
        <v>1496</v>
      </c>
      <c r="C180" s="58">
        <v>0</v>
      </c>
    </row>
    <row r="181" customHeight="1" spans="1:3">
      <c r="A181" s="121">
        <v>217</v>
      </c>
      <c r="B181" s="122" t="s">
        <v>984</v>
      </c>
      <c r="C181" s="58">
        <f>C182</f>
        <v>0</v>
      </c>
    </row>
    <row r="182" customHeight="1" spans="1:3">
      <c r="A182" s="121">
        <v>21704</v>
      </c>
      <c r="B182" s="122" t="s">
        <v>1004</v>
      </c>
      <c r="C182" s="58">
        <f>SUM(C183:C184)</f>
        <v>0</v>
      </c>
    </row>
    <row r="183" customHeight="1" spans="1:3">
      <c r="A183" s="121">
        <v>2170402</v>
      </c>
      <c r="B183" s="57" t="s">
        <v>1497</v>
      </c>
      <c r="C183" s="58">
        <v>0</v>
      </c>
    </row>
    <row r="184" customHeight="1" spans="1:3">
      <c r="A184" s="121">
        <v>2170403</v>
      </c>
      <c r="B184" s="57" t="s">
        <v>1498</v>
      </c>
      <c r="C184" s="58">
        <v>0</v>
      </c>
    </row>
    <row r="185" customHeight="1" spans="1:3">
      <c r="A185" s="121">
        <v>229</v>
      </c>
      <c r="B185" s="122" t="s">
        <v>1227</v>
      </c>
      <c r="C185" s="58">
        <f>SUM(C186,C190,C199:C200)</f>
        <v>19884</v>
      </c>
    </row>
    <row r="186" customHeight="1" spans="1:3">
      <c r="A186" s="121">
        <v>22904</v>
      </c>
      <c r="B186" s="122" t="s">
        <v>1366</v>
      </c>
      <c r="C186" s="58">
        <f>SUM(C187:C189)</f>
        <v>19693</v>
      </c>
    </row>
    <row r="187" customHeight="1" spans="1:3">
      <c r="A187" s="121">
        <v>2290401</v>
      </c>
      <c r="B187" s="57" t="s">
        <v>1499</v>
      </c>
      <c r="C187" s="58">
        <v>0</v>
      </c>
    </row>
    <row r="188" customHeight="1" spans="1:3">
      <c r="A188" s="121">
        <v>2290402</v>
      </c>
      <c r="B188" s="57" t="s">
        <v>1500</v>
      </c>
      <c r="C188" s="58">
        <v>19693</v>
      </c>
    </row>
    <row r="189" customHeight="1" spans="1:3">
      <c r="A189" s="121">
        <v>2290403</v>
      </c>
      <c r="B189" s="57" t="s">
        <v>1501</v>
      </c>
      <c r="C189" s="58">
        <v>0</v>
      </c>
    </row>
    <row r="190" customHeight="1" spans="1:3">
      <c r="A190" s="121">
        <v>22908</v>
      </c>
      <c r="B190" s="122" t="s">
        <v>1367</v>
      </c>
      <c r="C190" s="58">
        <f>SUM(C191:C198)</f>
        <v>0</v>
      </c>
    </row>
    <row r="191" customHeight="1" spans="1:3">
      <c r="A191" s="121">
        <v>2290802</v>
      </c>
      <c r="B191" s="57" t="s">
        <v>1502</v>
      </c>
      <c r="C191" s="58">
        <v>0</v>
      </c>
    </row>
    <row r="192" customHeight="1" spans="1:3">
      <c r="A192" s="121">
        <v>2290803</v>
      </c>
      <c r="B192" s="57" t="s">
        <v>1503</v>
      </c>
      <c r="C192" s="58">
        <v>0</v>
      </c>
    </row>
    <row r="193" customHeight="1" spans="1:3">
      <c r="A193" s="121">
        <v>2290804</v>
      </c>
      <c r="B193" s="57" t="s">
        <v>1504</v>
      </c>
      <c r="C193" s="58">
        <v>0</v>
      </c>
    </row>
    <row r="194" customHeight="1" spans="1:3">
      <c r="A194" s="121">
        <v>2290805</v>
      </c>
      <c r="B194" s="57" t="s">
        <v>1505</v>
      </c>
      <c r="C194" s="58">
        <v>0</v>
      </c>
    </row>
    <row r="195" customHeight="1" spans="1:3">
      <c r="A195" s="121">
        <v>2290806</v>
      </c>
      <c r="B195" s="57" t="s">
        <v>1506</v>
      </c>
      <c r="C195" s="58">
        <v>0</v>
      </c>
    </row>
    <row r="196" customHeight="1" spans="1:3">
      <c r="A196" s="121">
        <v>2290807</v>
      </c>
      <c r="B196" s="57" t="s">
        <v>1507</v>
      </c>
      <c r="C196" s="58">
        <v>0</v>
      </c>
    </row>
    <row r="197" customHeight="1" spans="1:3">
      <c r="A197" s="121">
        <v>2290808</v>
      </c>
      <c r="B197" s="57" t="s">
        <v>1508</v>
      </c>
      <c r="C197" s="58">
        <v>0</v>
      </c>
    </row>
    <row r="198" customHeight="1" spans="1:3">
      <c r="A198" s="121">
        <v>2290899</v>
      </c>
      <c r="B198" s="57" t="s">
        <v>1509</v>
      </c>
      <c r="C198" s="58">
        <v>0</v>
      </c>
    </row>
    <row r="199" customHeight="1" spans="1:3">
      <c r="A199" s="121">
        <v>22909</v>
      </c>
      <c r="B199" s="122" t="s">
        <v>1368</v>
      </c>
      <c r="C199" s="58">
        <v>0</v>
      </c>
    </row>
    <row r="200" customHeight="1" spans="1:3">
      <c r="A200" s="121">
        <v>22960</v>
      </c>
      <c r="B200" s="122" t="s">
        <v>1369</v>
      </c>
      <c r="C200" s="58">
        <f>SUM(C201:C211)</f>
        <v>191</v>
      </c>
    </row>
    <row r="201" customHeight="1" spans="1:3">
      <c r="A201" s="121">
        <v>2296001</v>
      </c>
      <c r="B201" s="57" t="s">
        <v>1510</v>
      </c>
      <c r="C201" s="58">
        <v>0</v>
      </c>
    </row>
    <row r="202" customHeight="1" spans="1:3">
      <c r="A202" s="121">
        <v>2296002</v>
      </c>
      <c r="B202" s="57" t="s">
        <v>1511</v>
      </c>
      <c r="C202" s="58">
        <v>111</v>
      </c>
    </row>
    <row r="203" customHeight="1" spans="1:3">
      <c r="A203" s="121">
        <v>2296003</v>
      </c>
      <c r="B203" s="57" t="s">
        <v>1512</v>
      </c>
      <c r="C203" s="58">
        <v>7</v>
      </c>
    </row>
    <row r="204" customHeight="1" spans="1:3">
      <c r="A204" s="121">
        <v>2296004</v>
      </c>
      <c r="B204" s="57" t="s">
        <v>1513</v>
      </c>
      <c r="C204" s="58">
        <v>0</v>
      </c>
    </row>
    <row r="205" customHeight="1" spans="1:3">
      <c r="A205" s="121">
        <v>2296005</v>
      </c>
      <c r="B205" s="57" t="s">
        <v>1514</v>
      </c>
      <c r="C205" s="58">
        <v>0</v>
      </c>
    </row>
    <row r="206" customHeight="1" spans="1:3">
      <c r="A206" s="121">
        <v>2296006</v>
      </c>
      <c r="B206" s="57" t="s">
        <v>1515</v>
      </c>
      <c r="C206" s="58">
        <v>73</v>
      </c>
    </row>
    <row r="207" customHeight="1" spans="1:3">
      <c r="A207" s="121">
        <v>2296010</v>
      </c>
      <c r="B207" s="57" t="s">
        <v>1516</v>
      </c>
      <c r="C207" s="58">
        <v>0</v>
      </c>
    </row>
    <row r="208" customHeight="1" spans="1:3">
      <c r="A208" s="121">
        <v>2296011</v>
      </c>
      <c r="B208" s="57" t="s">
        <v>1517</v>
      </c>
      <c r="C208" s="58">
        <v>0</v>
      </c>
    </row>
    <row r="209" customHeight="1" spans="1:3">
      <c r="A209" s="121">
        <v>2296012</v>
      </c>
      <c r="B209" s="57" t="s">
        <v>1518</v>
      </c>
      <c r="C209" s="58">
        <v>0</v>
      </c>
    </row>
    <row r="210" customHeight="1" spans="1:3">
      <c r="A210" s="121">
        <v>2296013</v>
      </c>
      <c r="B210" s="57" t="s">
        <v>1519</v>
      </c>
      <c r="C210" s="58">
        <v>0</v>
      </c>
    </row>
    <row r="211" customHeight="1" spans="1:3">
      <c r="A211" s="121">
        <v>2296099</v>
      </c>
      <c r="B211" s="57" t="s">
        <v>1520</v>
      </c>
      <c r="C211" s="58">
        <v>0</v>
      </c>
    </row>
    <row r="212" customHeight="1" spans="1:3">
      <c r="A212" s="121">
        <v>232</v>
      </c>
      <c r="B212" s="122" t="s">
        <v>1155</v>
      </c>
      <c r="C212" s="58">
        <f>C213</f>
        <v>5180</v>
      </c>
    </row>
    <row r="213" customHeight="1" spans="1:3">
      <c r="A213" s="121">
        <v>23204</v>
      </c>
      <c r="B213" s="122" t="s">
        <v>1370</v>
      </c>
      <c r="C213" s="58">
        <f>SUM(C214:C228)</f>
        <v>5180</v>
      </c>
    </row>
    <row r="214" customHeight="1" spans="1:3">
      <c r="A214" s="121">
        <v>2320401</v>
      </c>
      <c r="B214" s="57" t="s">
        <v>1521</v>
      </c>
      <c r="C214" s="58">
        <v>0</v>
      </c>
    </row>
    <row r="215" customHeight="1" spans="1:3">
      <c r="A215" s="121">
        <v>2320405</v>
      </c>
      <c r="B215" s="57" t="s">
        <v>1522</v>
      </c>
      <c r="C215" s="58">
        <v>0</v>
      </c>
    </row>
    <row r="216" customHeight="1" spans="1:3">
      <c r="A216" s="121">
        <v>2320411</v>
      </c>
      <c r="B216" s="57" t="s">
        <v>1523</v>
      </c>
      <c r="C216" s="58">
        <v>15</v>
      </c>
    </row>
    <row r="217" customHeight="1" spans="1:3">
      <c r="A217" s="121">
        <v>2320413</v>
      </c>
      <c r="B217" s="57" t="s">
        <v>1524</v>
      </c>
      <c r="C217" s="58">
        <v>0</v>
      </c>
    </row>
    <row r="218" customHeight="1" spans="1:3">
      <c r="A218" s="121">
        <v>2320414</v>
      </c>
      <c r="B218" s="57" t="s">
        <v>1525</v>
      </c>
      <c r="C218" s="58">
        <v>0</v>
      </c>
    </row>
    <row r="219" customHeight="1" spans="1:3">
      <c r="A219" s="121">
        <v>2320416</v>
      </c>
      <c r="B219" s="57" t="s">
        <v>1526</v>
      </c>
      <c r="C219" s="58">
        <v>0</v>
      </c>
    </row>
    <row r="220" customHeight="1" spans="1:3">
      <c r="A220" s="121">
        <v>2320417</v>
      </c>
      <c r="B220" s="57" t="s">
        <v>1527</v>
      </c>
      <c r="C220" s="58">
        <v>0</v>
      </c>
    </row>
    <row r="221" customHeight="1" spans="1:3">
      <c r="A221" s="121">
        <v>2320418</v>
      </c>
      <c r="B221" s="57" t="s">
        <v>1528</v>
      </c>
      <c r="C221" s="58">
        <v>0</v>
      </c>
    </row>
    <row r="222" customHeight="1" spans="1:3">
      <c r="A222" s="121">
        <v>2320419</v>
      </c>
      <c r="B222" s="57" t="s">
        <v>1529</v>
      </c>
      <c r="C222" s="58">
        <v>0</v>
      </c>
    </row>
    <row r="223" customHeight="1" spans="1:3">
      <c r="A223" s="121">
        <v>2320420</v>
      </c>
      <c r="B223" s="57" t="s">
        <v>1530</v>
      </c>
      <c r="C223" s="58">
        <v>0</v>
      </c>
    </row>
    <row r="224" customHeight="1" spans="1:3">
      <c r="A224" s="121">
        <v>2320431</v>
      </c>
      <c r="B224" s="57" t="s">
        <v>1531</v>
      </c>
      <c r="C224" s="58">
        <v>0</v>
      </c>
    </row>
    <row r="225" customHeight="1" spans="1:3">
      <c r="A225" s="121">
        <v>2320432</v>
      </c>
      <c r="B225" s="57" t="s">
        <v>1532</v>
      </c>
      <c r="C225" s="58">
        <v>0</v>
      </c>
    </row>
    <row r="226" customHeight="1" spans="1:3">
      <c r="A226" s="121">
        <v>2320433</v>
      </c>
      <c r="B226" s="57" t="s">
        <v>1533</v>
      </c>
      <c r="C226" s="58">
        <v>0</v>
      </c>
    </row>
    <row r="227" customHeight="1" spans="1:3">
      <c r="A227" s="121">
        <v>2320498</v>
      </c>
      <c r="B227" s="57" t="s">
        <v>1534</v>
      </c>
      <c r="C227" s="58">
        <v>5165</v>
      </c>
    </row>
    <row r="228" customHeight="1" spans="1:3">
      <c r="A228" s="121">
        <v>2320499</v>
      </c>
      <c r="B228" s="57" t="s">
        <v>1535</v>
      </c>
      <c r="C228" s="58">
        <v>0</v>
      </c>
    </row>
    <row r="229" customHeight="1" spans="1:3">
      <c r="A229" s="121">
        <v>233</v>
      </c>
      <c r="B229" s="122" t="s">
        <v>1167</v>
      </c>
      <c r="C229" s="58">
        <f>C230</f>
        <v>0</v>
      </c>
    </row>
    <row r="230" customHeight="1" spans="1:3">
      <c r="A230" s="121">
        <v>23304</v>
      </c>
      <c r="B230" s="122" t="s">
        <v>1371</v>
      </c>
      <c r="C230" s="58">
        <f>SUM(C231:C245)</f>
        <v>0</v>
      </c>
    </row>
    <row r="231" customHeight="1" spans="1:3">
      <c r="A231" s="121">
        <v>2330401</v>
      </c>
      <c r="B231" s="57" t="s">
        <v>1536</v>
      </c>
      <c r="C231" s="58">
        <v>0</v>
      </c>
    </row>
    <row r="232" customHeight="1" spans="1:3">
      <c r="A232" s="121">
        <v>2330405</v>
      </c>
      <c r="B232" s="57" t="s">
        <v>1537</v>
      </c>
      <c r="C232" s="58">
        <v>0</v>
      </c>
    </row>
    <row r="233" customHeight="1" spans="1:3">
      <c r="A233" s="121">
        <v>2330411</v>
      </c>
      <c r="B233" s="57" t="s">
        <v>1538</v>
      </c>
      <c r="C233" s="58">
        <v>0</v>
      </c>
    </row>
    <row r="234" customHeight="1" spans="1:3">
      <c r="A234" s="121">
        <v>2330413</v>
      </c>
      <c r="B234" s="57" t="s">
        <v>1539</v>
      </c>
      <c r="C234" s="58">
        <v>0</v>
      </c>
    </row>
    <row r="235" customHeight="1" spans="1:3">
      <c r="A235" s="121">
        <v>2330414</v>
      </c>
      <c r="B235" s="57" t="s">
        <v>1540</v>
      </c>
      <c r="C235" s="58">
        <v>0</v>
      </c>
    </row>
    <row r="236" customHeight="1" spans="1:3">
      <c r="A236" s="121">
        <v>2330416</v>
      </c>
      <c r="B236" s="57" t="s">
        <v>1541</v>
      </c>
      <c r="C236" s="58">
        <v>0</v>
      </c>
    </row>
    <row r="237" customHeight="1" spans="1:3">
      <c r="A237" s="121">
        <v>2330417</v>
      </c>
      <c r="B237" s="57" t="s">
        <v>1542</v>
      </c>
      <c r="C237" s="58">
        <v>0</v>
      </c>
    </row>
    <row r="238" customHeight="1" spans="1:3">
      <c r="A238" s="121">
        <v>2330418</v>
      </c>
      <c r="B238" s="57" t="s">
        <v>1543</v>
      </c>
      <c r="C238" s="58">
        <v>0</v>
      </c>
    </row>
    <row r="239" customHeight="1" spans="1:3">
      <c r="A239" s="121">
        <v>2330419</v>
      </c>
      <c r="B239" s="57" t="s">
        <v>1544</v>
      </c>
      <c r="C239" s="58">
        <v>0</v>
      </c>
    </row>
    <row r="240" customHeight="1" spans="1:3">
      <c r="A240" s="121">
        <v>2330420</v>
      </c>
      <c r="B240" s="57" t="s">
        <v>1545</v>
      </c>
      <c r="C240" s="58">
        <v>0</v>
      </c>
    </row>
    <row r="241" customHeight="1" spans="1:3">
      <c r="A241" s="121">
        <v>2330431</v>
      </c>
      <c r="B241" s="57" t="s">
        <v>1546</v>
      </c>
      <c r="C241" s="58">
        <v>0</v>
      </c>
    </row>
    <row r="242" customHeight="1" spans="1:3">
      <c r="A242" s="121">
        <v>2330432</v>
      </c>
      <c r="B242" s="57" t="s">
        <v>1547</v>
      </c>
      <c r="C242" s="58">
        <v>0</v>
      </c>
    </row>
    <row r="243" customHeight="1" spans="1:3">
      <c r="A243" s="121">
        <v>2330433</v>
      </c>
      <c r="B243" s="57" t="s">
        <v>1548</v>
      </c>
      <c r="C243" s="58">
        <v>0</v>
      </c>
    </row>
    <row r="244" customHeight="1" spans="1:3">
      <c r="A244" s="121">
        <v>2330498</v>
      </c>
      <c r="B244" s="57" t="s">
        <v>1549</v>
      </c>
      <c r="C244" s="58">
        <v>0</v>
      </c>
    </row>
    <row r="245" customHeight="1" spans="1:3">
      <c r="A245" s="121">
        <v>2330499</v>
      </c>
      <c r="B245" s="57" t="s">
        <v>1550</v>
      </c>
      <c r="C245" s="58">
        <v>0</v>
      </c>
    </row>
    <row r="246" customHeight="1" spans="1:3">
      <c r="A246" s="121">
        <v>234</v>
      </c>
      <c r="B246" s="123" t="s">
        <v>1551</v>
      </c>
      <c r="C246" s="58">
        <f>SUM(C247,C260)</f>
        <v>0</v>
      </c>
    </row>
    <row r="247" customHeight="1" spans="1:3">
      <c r="A247" s="121">
        <v>23401</v>
      </c>
      <c r="B247" s="123" t="s">
        <v>1190</v>
      </c>
      <c r="C247" s="58">
        <f>SUM(C248:C259)</f>
        <v>0</v>
      </c>
    </row>
    <row r="248" customHeight="1" spans="1:3">
      <c r="A248" s="121">
        <v>2340101</v>
      </c>
      <c r="B248" s="121" t="s">
        <v>1552</v>
      </c>
      <c r="C248" s="58">
        <v>0</v>
      </c>
    </row>
    <row r="249" customHeight="1" spans="1:3">
      <c r="A249" s="121">
        <v>2340102</v>
      </c>
      <c r="B249" s="121" t="s">
        <v>1553</v>
      </c>
      <c r="C249" s="58">
        <v>0</v>
      </c>
    </row>
    <row r="250" customHeight="1" spans="1:3">
      <c r="A250" s="121">
        <v>2340103</v>
      </c>
      <c r="B250" s="121" t="s">
        <v>1554</v>
      </c>
      <c r="C250" s="58">
        <v>0</v>
      </c>
    </row>
    <row r="251" customHeight="1" spans="1:3">
      <c r="A251" s="121">
        <v>2340104</v>
      </c>
      <c r="B251" s="121" t="s">
        <v>1555</v>
      </c>
      <c r="C251" s="58">
        <v>0</v>
      </c>
    </row>
    <row r="252" customHeight="1" spans="1:3">
      <c r="A252" s="121">
        <v>2340105</v>
      </c>
      <c r="B252" s="121" t="s">
        <v>1556</v>
      </c>
      <c r="C252" s="58">
        <v>0</v>
      </c>
    </row>
    <row r="253" customHeight="1" spans="1:3">
      <c r="A253" s="121">
        <v>2340106</v>
      </c>
      <c r="B253" s="121" t="s">
        <v>1557</v>
      </c>
      <c r="C253" s="58">
        <v>0</v>
      </c>
    </row>
    <row r="254" customHeight="1" spans="1:3">
      <c r="A254" s="121">
        <v>2340107</v>
      </c>
      <c r="B254" s="121" t="s">
        <v>1558</v>
      </c>
      <c r="C254" s="58">
        <v>0</v>
      </c>
    </row>
    <row r="255" customHeight="1" spans="1:3">
      <c r="A255" s="121">
        <v>2340108</v>
      </c>
      <c r="B255" s="121" t="s">
        <v>1559</v>
      </c>
      <c r="C255" s="58">
        <v>0</v>
      </c>
    </row>
    <row r="256" customHeight="1" spans="1:3">
      <c r="A256" s="121">
        <v>2340109</v>
      </c>
      <c r="B256" s="121" t="s">
        <v>1560</v>
      </c>
      <c r="C256" s="58">
        <v>0</v>
      </c>
    </row>
    <row r="257" customHeight="1" spans="1:3">
      <c r="A257" s="121">
        <v>2340110</v>
      </c>
      <c r="B257" s="121" t="s">
        <v>1561</v>
      </c>
      <c r="C257" s="58">
        <v>0</v>
      </c>
    </row>
    <row r="258" customHeight="1" spans="1:3">
      <c r="A258" s="121">
        <v>2340111</v>
      </c>
      <c r="B258" s="121" t="s">
        <v>1562</v>
      </c>
      <c r="C258" s="58">
        <v>0</v>
      </c>
    </row>
    <row r="259" customHeight="1" spans="1:3">
      <c r="A259" s="121">
        <v>2340199</v>
      </c>
      <c r="B259" s="121" t="s">
        <v>1563</v>
      </c>
      <c r="C259" s="58">
        <v>0</v>
      </c>
    </row>
    <row r="260" customHeight="1" spans="1:3">
      <c r="A260" s="121">
        <v>23402</v>
      </c>
      <c r="B260" s="123" t="s">
        <v>1372</v>
      </c>
      <c r="C260" s="58">
        <f>SUM(C261:C266)</f>
        <v>0</v>
      </c>
    </row>
    <row r="261" customHeight="1" spans="1:3">
      <c r="A261" s="121">
        <v>2340201</v>
      </c>
      <c r="B261" s="121" t="s">
        <v>963</v>
      </c>
      <c r="C261" s="58">
        <v>0</v>
      </c>
    </row>
    <row r="262" customHeight="1" spans="1:3">
      <c r="A262" s="121">
        <v>2340202</v>
      </c>
      <c r="B262" s="121" t="s">
        <v>1008</v>
      </c>
      <c r="C262" s="58">
        <v>0</v>
      </c>
    </row>
    <row r="263" customHeight="1" spans="1:3">
      <c r="A263" s="121">
        <v>2340203</v>
      </c>
      <c r="B263" s="121" t="s">
        <v>1564</v>
      </c>
      <c r="C263" s="58">
        <v>0</v>
      </c>
    </row>
    <row r="264" customHeight="1" spans="1:3">
      <c r="A264" s="121">
        <v>2340204</v>
      </c>
      <c r="B264" s="121" t="s">
        <v>1565</v>
      </c>
      <c r="C264" s="58">
        <v>0</v>
      </c>
    </row>
    <row r="265" customHeight="1" spans="1:3">
      <c r="A265" s="121">
        <v>2340205</v>
      </c>
      <c r="B265" s="121" t="s">
        <v>1566</v>
      </c>
      <c r="C265" s="58">
        <v>0</v>
      </c>
    </row>
    <row r="266" customHeight="1" spans="1:3">
      <c r="A266" s="121">
        <v>2340299</v>
      </c>
      <c r="B266" s="121" t="s">
        <v>1567</v>
      </c>
      <c r="C266" s="58">
        <v>0</v>
      </c>
    </row>
    <row r="267" customHeight="1" spans="1:3">
      <c r="A267" s="71"/>
      <c r="B267" s="81" t="s">
        <v>1232</v>
      </c>
      <c r="C267" s="124">
        <v>26132</v>
      </c>
    </row>
  </sheetData>
  <sheetProtection formatCells="0" formatColumns="0" formatRows="0"/>
  <autoFilter ref="A3:C267">
    <extLst/>
  </autoFilter>
  <mergeCells count="1">
    <mergeCell ref="A1:C1"/>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3"/>
  <sheetViews>
    <sheetView zoomScale="90" zoomScaleNormal="90" workbookViewId="0">
      <selection activeCell="B9" sqref="B9"/>
    </sheetView>
  </sheetViews>
  <sheetFormatPr defaultColWidth="12.1666666666667" defaultRowHeight="11.25" outlineLevelCol="3"/>
  <cols>
    <col min="1" max="1" width="50.5" style="61" customWidth="1"/>
    <col min="2" max="2" width="21.1666666666667" style="39" customWidth="1"/>
    <col min="3" max="3" width="47.6666666666667" style="61" customWidth="1"/>
    <col min="4" max="4" width="20.8333333333333" style="61" customWidth="1"/>
    <col min="5" max="253" width="12.1666666666667" style="61"/>
    <col min="254" max="254" width="39.5" style="61" customWidth="1"/>
    <col min="255" max="255" width="16.3333333333333" style="61" customWidth="1"/>
    <col min="256" max="256" width="16" style="61" customWidth="1"/>
    <col min="257" max="257" width="14.3333333333333" style="61" customWidth="1"/>
    <col min="258" max="258" width="25.5" style="61" customWidth="1"/>
    <col min="259" max="259" width="28.6666666666667" style="61" customWidth="1"/>
    <col min="260" max="509" width="12.1666666666667" style="61"/>
    <col min="510" max="510" width="39.5" style="61" customWidth="1"/>
    <col min="511" max="511" width="16.3333333333333" style="61" customWidth="1"/>
    <col min="512" max="512" width="16" style="61" customWidth="1"/>
    <col min="513" max="513" width="14.3333333333333" style="61" customWidth="1"/>
    <col min="514" max="514" width="25.5" style="61" customWidth="1"/>
    <col min="515" max="515" width="28.6666666666667" style="61" customWidth="1"/>
    <col min="516" max="765" width="12.1666666666667" style="61"/>
    <col min="766" max="766" width="39.5" style="61" customWidth="1"/>
    <col min="767" max="767" width="16.3333333333333" style="61" customWidth="1"/>
    <col min="768" max="768" width="16" style="61" customWidth="1"/>
    <col min="769" max="769" width="14.3333333333333" style="61" customWidth="1"/>
    <col min="770" max="770" width="25.5" style="61" customWidth="1"/>
    <col min="771" max="771" width="28.6666666666667" style="61" customWidth="1"/>
    <col min="772" max="1021" width="12.1666666666667" style="61"/>
    <col min="1022" max="1022" width="39.5" style="61" customWidth="1"/>
    <col min="1023" max="1023" width="16.3333333333333" style="61" customWidth="1"/>
    <col min="1024" max="1024" width="16" style="61" customWidth="1"/>
    <col min="1025" max="1025" width="14.3333333333333" style="61" customWidth="1"/>
    <col min="1026" max="1026" width="25.5" style="61" customWidth="1"/>
    <col min="1027" max="1027" width="28.6666666666667" style="61" customWidth="1"/>
    <col min="1028" max="1277" width="12.1666666666667" style="61"/>
    <col min="1278" max="1278" width="39.5" style="61" customWidth="1"/>
    <col min="1279" max="1279" width="16.3333333333333" style="61" customWidth="1"/>
    <col min="1280" max="1280" width="16" style="61" customWidth="1"/>
    <col min="1281" max="1281" width="14.3333333333333" style="61" customWidth="1"/>
    <col min="1282" max="1282" width="25.5" style="61" customWidth="1"/>
    <col min="1283" max="1283" width="28.6666666666667" style="61" customWidth="1"/>
    <col min="1284" max="1533" width="12.1666666666667" style="61"/>
    <col min="1534" max="1534" width="39.5" style="61" customWidth="1"/>
    <col min="1535" max="1535" width="16.3333333333333" style="61" customWidth="1"/>
    <col min="1536" max="1536" width="16" style="61" customWidth="1"/>
    <col min="1537" max="1537" width="14.3333333333333" style="61" customWidth="1"/>
    <col min="1538" max="1538" width="25.5" style="61" customWidth="1"/>
    <col min="1539" max="1539" width="28.6666666666667" style="61" customWidth="1"/>
    <col min="1540" max="1789" width="12.1666666666667" style="61"/>
    <col min="1790" max="1790" width="39.5" style="61" customWidth="1"/>
    <col min="1791" max="1791" width="16.3333333333333" style="61" customWidth="1"/>
    <col min="1792" max="1792" width="16" style="61" customWidth="1"/>
    <col min="1793" max="1793" width="14.3333333333333" style="61" customWidth="1"/>
    <col min="1794" max="1794" width="25.5" style="61" customWidth="1"/>
    <col min="1795" max="1795" width="28.6666666666667" style="61" customWidth="1"/>
    <col min="1796" max="2045" width="12.1666666666667" style="61"/>
    <col min="2046" max="2046" width="39.5" style="61" customWidth="1"/>
    <col min="2047" max="2047" width="16.3333333333333" style="61" customWidth="1"/>
    <col min="2048" max="2048" width="16" style="61" customWidth="1"/>
    <col min="2049" max="2049" width="14.3333333333333" style="61" customWidth="1"/>
    <col min="2050" max="2050" width="25.5" style="61" customWidth="1"/>
    <col min="2051" max="2051" width="28.6666666666667" style="61" customWidth="1"/>
    <col min="2052" max="2301" width="12.1666666666667" style="61"/>
    <col min="2302" max="2302" width="39.5" style="61" customWidth="1"/>
    <col min="2303" max="2303" width="16.3333333333333" style="61" customWidth="1"/>
    <col min="2304" max="2304" width="16" style="61" customWidth="1"/>
    <col min="2305" max="2305" width="14.3333333333333" style="61" customWidth="1"/>
    <col min="2306" max="2306" width="25.5" style="61" customWidth="1"/>
    <col min="2307" max="2307" width="28.6666666666667" style="61" customWidth="1"/>
    <col min="2308" max="2557" width="12.1666666666667" style="61"/>
    <col min="2558" max="2558" width="39.5" style="61" customWidth="1"/>
    <col min="2559" max="2559" width="16.3333333333333" style="61" customWidth="1"/>
    <col min="2560" max="2560" width="16" style="61" customWidth="1"/>
    <col min="2561" max="2561" width="14.3333333333333" style="61" customWidth="1"/>
    <col min="2562" max="2562" width="25.5" style="61" customWidth="1"/>
    <col min="2563" max="2563" width="28.6666666666667" style="61" customWidth="1"/>
    <col min="2564" max="2813" width="12.1666666666667" style="61"/>
    <col min="2814" max="2814" width="39.5" style="61" customWidth="1"/>
    <col min="2815" max="2815" width="16.3333333333333" style="61" customWidth="1"/>
    <col min="2816" max="2816" width="16" style="61" customWidth="1"/>
    <col min="2817" max="2817" width="14.3333333333333" style="61" customWidth="1"/>
    <col min="2818" max="2818" width="25.5" style="61" customWidth="1"/>
    <col min="2819" max="2819" width="28.6666666666667" style="61" customWidth="1"/>
    <col min="2820" max="3069" width="12.1666666666667" style="61"/>
    <col min="3070" max="3070" width="39.5" style="61" customWidth="1"/>
    <col min="3071" max="3071" width="16.3333333333333" style="61" customWidth="1"/>
    <col min="3072" max="3072" width="16" style="61" customWidth="1"/>
    <col min="3073" max="3073" width="14.3333333333333" style="61" customWidth="1"/>
    <col min="3074" max="3074" width="25.5" style="61" customWidth="1"/>
    <col min="3075" max="3075" width="28.6666666666667" style="61" customWidth="1"/>
    <col min="3076" max="3325" width="12.1666666666667" style="61"/>
    <col min="3326" max="3326" width="39.5" style="61" customWidth="1"/>
    <col min="3327" max="3327" width="16.3333333333333" style="61" customWidth="1"/>
    <col min="3328" max="3328" width="16" style="61" customWidth="1"/>
    <col min="3329" max="3329" width="14.3333333333333" style="61" customWidth="1"/>
    <col min="3330" max="3330" width="25.5" style="61" customWidth="1"/>
    <col min="3331" max="3331" width="28.6666666666667" style="61" customWidth="1"/>
    <col min="3332" max="3581" width="12.1666666666667" style="61"/>
    <col min="3582" max="3582" width="39.5" style="61" customWidth="1"/>
    <col min="3583" max="3583" width="16.3333333333333" style="61" customWidth="1"/>
    <col min="3584" max="3584" width="16" style="61" customWidth="1"/>
    <col min="3585" max="3585" width="14.3333333333333" style="61" customWidth="1"/>
    <col min="3586" max="3586" width="25.5" style="61" customWidth="1"/>
    <col min="3587" max="3587" width="28.6666666666667" style="61" customWidth="1"/>
    <col min="3588" max="3837" width="12.1666666666667" style="61"/>
    <col min="3838" max="3838" width="39.5" style="61" customWidth="1"/>
    <col min="3839" max="3839" width="16.3333333333333" style="61" customWidth="1"/>
    <col min="3840" max="3840" width="16" style="61" customWidth="1"/>
    <col min="3841" max="3841" width="14.3333333333333" style="61" customWidth="1"/>
    <col min="3842" max="3842" width="25.5" style="61" customWidth="1"/>
    <col min="3843" max="3843" width="28.6666666666667" style="61" customWidth="1"/>
    <col min="3844" max="4093" width="12.1666666666667" style="61"/>
    <col min="4094" max="4094" width="39.5" style="61" customWidth="1"/>
    <col min="4095" max="4095" width="16.3333333333333" style="61" customWidth="1"/>
    <col min="4096" max="4096" width="16" style="61" customWidth="1"/>
    <col min="4097" max="4097" width="14.3333333333333" style="61" customWidth="1"/>
    <col min="4098" max="4098" width="25.5" style="61" customWidth="1"/>
    <col min="4099" max="4099" width="28.6666666666667" style="61" customWidth="1"/>
    <col min="4100" max="4349" width="12.1666666666667" style="61"/>
    <col min="4350" max="4350" width="39.5" style="61" customWidth="1"/>
    <col min="4351" max="4351" width="16.3333333333333" style="61" customWidth="1"/>
    <col min="4352" max="4352" width="16" style="61" customWidth="1"/>
    <col min="4353" max="4353" width="14.3333333333333" style="61" customWidth="1"/>
    <col min="4354" max="4354" width="25.5" style="61" customWidth="1"/>
    <col min="4355" max="4355" width="28.6666666666667" style="61" customWidth="1"/>
    <col min="4356" max="4605" width="12.1666666666667" style="61"/>
    <col min="4606" max="4606" width="39.5" style="61" customWidth="1"/>
    <col min="4607" max="4607" width="16.3333333333333" style="61" customWidth="1"/>
    <col min="4608" max="4608" width="16" style="61" customWidth="1"/>
    <col min="4609" max="4609" width="14.3333333333333" style="61" customWidth="1"/>
    <col min="4610" max="4610" width="25.5" style="61" customWidth="1"/>
    <col min="4611" max="4611" width="28.6666666666667" style="61" customWidth="1"/>
    <col min="4612" max="4861" width="12.1666666666667" style="61"/>
    <col min="4862" max="4862" width="39.5" style="61" customWidth="1"/>
    <col min="4863" max="4863" width="16.3333333333333" style="61" customWidth="1"/>
    <col min="4864" max="4864" width="16" style="61" customWidth="1"/>
    <col min="4865" max="4865" width="14.3333333333333" style="61" customWidth="1"/>
    <col min="4866" max="4866" width="25.5" style="61" customWidth="1"/>
    <col min="4867" max="4867" width="28.6666666666667" style="61" customWidth="1"/>
    <col min="4868" max="5117" width="12.1666666666667" style="61"/>
    <col min="5118" max="5118" width="39.5" style="61" customWidth="1"/>
    <col min="5119" max="5119" width="16.3333333333333" style="61" customWidth="1"/>
    <col min="5120" max="5120" width="16" style="61" customWidth="1"/>
    <col min="5121" max="5121" width="14.3333333333333" style="61" customWidth="1"/>
    <col min="5122" max="5122" width="25.5" style="61" customWidth="1"/>
    <col min="5123" max="5123" width="28.6666666666667" style="61" customWidth="1"/>
    <col min="5124" max="5373" width="12.1666666666667" style="61"/>
    <col min="5374" max="5374" width="39.5" style="61" customWidth="1"/>
    <col min="5375" max="5375" width="16.3333333333333" style="61" customWidth="1"/>
    <col min="5376" max="5376" width="16" style="61" customWidth="1"/>
    <col min="5377" max="5377" width="14.3333333333333" style="61" customWidth="1"/>
    <col min="5378" max="5378" width="25.5" style="61" customWidth="1"/>
    <col min="5379" max="5379" width="28.6666666666667" style="61" customWidth="1"/>
    <col min="5380" max="5629" width="12.1666666666667" style="61"/>
    <col min="5630" max="5630" width="39.5" style="61" customWidth="1"/>
    <col min="5631" max="5631" width="16.3333333333333" style="61" customWidth="1"/>
    <col min="5632" max="5632" width="16" style="61" customWidth="1"/>
    <col min="5633" max="5633" width="14.3333333333333" style="61" customWidth="1"/>
    <col min="5634" max="5634" width="25.5" style="61" customWidth="1"/>
    <col min="5635" max="5635" width="28.6666666666667" style="61" customWidth="1"/>
    <col min="5636" max="5885" width="12.1666666666667" style="61"/>
    <col min="5886" max="5886" width="39.5" style="61" customWidth="1"/>
    <col min="5887" max="5887" width="16.3333333333333" style="61" customWidth="1"/>
    <col min="5888" max="5888" width="16" style="61" customWidth="1"/>
    <col min="5889" max="5889" width="14.3333333333333" style="61" customWidth="1"/>
    <col min="5890" max="5890" width="25.5" style="61" customWidth="1"/>
    <col min="5891" max="5891" width="28.6666666666667" style="61" customWidth="1"/>
    <col min="5892" max="6141" width="12.1666666666667" style="61"/>
    <col min="6142" max="6142" width="39.5" style="61" customWidth="1"/>
    <col min="6143" max="6143" width="16.3333333333333" style="61" customWidth="1"/>
    <col min="6144" max="6144" width="16" style="61" customWidth="1"/>
    <col min="6145" max="6145" width="14.3333333333333" style="61" customWidth="1"/>
    <col min="6146" max="6146" width="25.5" style="61" customWidth="1"/>
    <col min="6147" max="6147" width="28.6666666666667" style="61" customWidth="1"/>
    <col min="6148" max="6397" width="12.1666666666667" style="61"/>
    <col min="6398" max="6398" width="39.5" style="61" customWidth="1"/>
    <col min="6399" max="6399" width="16.3333333333333" style="61" customWidth="1"/>
    <col min="6400" max="6400" width="16" style="61" customWidth="1"/>
    <col min="6401" max="6401" width="14.3333333333333" style="61" customWidth="1"/>
    <col min="6402" max="6402" width="25.5" style="61" customWidth="1"/>
    <col min="6403" max="6403" width="28.6666666666667" style="61" customWidth="1"/>
    <col min="6404" max="6653" width="12.1666666666667" style="61"/>
    <col min="6654" max="6654" width="39.5" style="61" customWidth="1"/>
    <col min="6655" max="6655" width="16.3333333333333" style="61" customWidth="1"/>
    <col min="6656" max="6656" width="16" style="61" customWidth="1"/>
    <col min="6657" max="6657" width="14.3333333333333" style="61" customWidth="1"/>
    <col min="6658" max="6658" width="25.5" style="61" customWidth="1"/>
    <col min="6659" max="6659" width="28.6666666666667" style="61" customWidth="1"/>
    <col min="6660" max="6909" width="12.1666666666667" style="61"/>
    <col min="6910" max="6910" width="39.5" style="61" customWidth="1"/>
    <col min="6911" max="6911" width="16.3333333333333" style="61" customWidth="1"/>
    <col min="6912" max="6912" width="16" style="61" customWidth="1"/>
    <col min="6913" max="6913" width="14.3333333333333" style="61" customWidth="1"/>
    <col min="6914" max="6914" width="25.5" style="61" customWidth="1"/>
    <col min="6915" max="6915" width="28.6666666666667" style="61" customWidth="1"/>
    <col min="6916" max="7165" width="12.1666666666667" style="61"/>
    <col min="7166" max="7166" width="39.5" style="61" customWidth="1"/>
    <col min="7167" max="7167" width="16.3333333333333" style="61" customWidth="1"/>
    <col min="7168" max="7168" width="16" style="61" customWidth="1"/>
    <col min="7169" max="7169" width="14.3333333333333" style="61" customWidth="1"/>
    <col min="7170" max="7170" width="25.5" style="61" customWidth="1"/>
    <col min="7171" max="7171" width="28.6666666666667" style="61" customWidth="1"/>
    <col min="7172" max="7421" width="12.1666666666667" style="61"/>
    <col min="7422" max="7422" width="39.5" style="61" customWidth="1"/>
    <col min="7423" max="7423" width="16.3333333333333" style="61" customWidth="1"/>
    <col min="7424" max="7424" width="16" style="61" customWidth="1"/>
    <col min="7425" max="7425" width="14.3333333333333" style="61" customWidth="1"/>
    <col min="7426" max="7426" width="25.5" style="61" customWidth="1"/>
    <col min="7427" max="7427" width="28.6666666666667" style="61" customWidth="1"/>
    <col min="7428" max="7677" width="12.1666666666667" style="61"/>
    <col min="7678" max="7678" width="39.5" style="61" customWidth="1"/>
    <col min="7679" max="7679" width="16.3333333333333" style="61" customWidth="1"/>
    <col min="7680" max="7680" width="16" style="61" customWidth="1"/>
    <col min="7681" max="7681" width="14.3333333333333" style="61" customWidth="1"/>
    <col min="7682" max="7682" width="25.5" style="61" customWidth="1"/>
    <col min="7683" max="7683" width="28.6666666666667" style="61" customWidth="1"/>
    <col min="7684" max="7933" width="12.1666666666667" style="61"/>
    <col min="7934" max="7934" width="39.5" style="61" customWidth="1"/>
    <col min="7935" max="7935" width="16.3333333333333" style="61" customWidth="1"/>
    <col min="7936" max="7936" width="16" style="61" customWidth="1"/>
    <col min="7937" max="7937" width="14.3333333333333" style="61" customWidth="1"/>
    <col min="7938" max="7938" width="25.5" style="61" customWidth="1"/>
    <col min="7939" max="7939" width="28.6666666666667" style="61" customWidth="1"/>
    <col min="7940" max="8189" width="12.1666666666667" style="61"/>
    <col min="8190" max="8190" width="39.5" style="61" customWidth="1"/>
    <col min="8191" max="8191" width="16.3333333333333" style="61" customWidth="1"/>
    <col min="8192" max="8192" width="16" style="61" customWidth="1"/>
    <col min="8193" max="8193" width="14.3333333333333" style="61" customWidth="1"/>
    <col min="8194" max="8194" width="25.5" style="61" customWidth="1"/>
    <col min="8195" max="8195" width="28.6666666666667" style="61" customWidth="1"/>
    <col min="8196" max="8445" width="12.1666666666667" style="61"/>
    <col min="8446" max="8446" width="39.5" style="61" customWidth="1"/>
    <col min="8447" max="8447" width="16.3333333333333" style="61" customWidth="1"/>
    <col min="8448" max="8448" width="16" style="61" customWidth="1"/>
    <col min="8449" max="8449" width="14.3333333333333" style="61" customWidth="1"/>
    <col min="8450" max="8450" width="25.5" style="61" customWidth="1"/>
    <col min="8451" max="8451" width="28.6666666666667" style="61" customWidth="1"/>
    <col min="8452" max="8701" width="12.1666666666667" style="61"/>
    <col min="8702" max="8702" width="39.5" style="61" customWidth="1"/>
    <col min="8703" max="8703" width="16.3333333333333" style="61" customWidth="1"/>
    <col min="8704" max="8704" width="16" style="61" customWidth="1"/>
    <col min="8705" max="8705" width="14.3333333333333" style="61" customWidth="1"/>
    <col min="8706" max="8706" width="25.5" style="61" customWidth="1"/>
    <col min="8707" max="8707" width="28.6666666666667" style="61" customWidth="1"/>
    <col min="8708" max="8957" width="12.1666666666667" style="61"/>
    <col min="8958" max="8958" width="39.5" style="61" customWidth="1"/>
    <col min="8959" max="8959" width="16.3333333333333" style="61" customWidth="1"/>
    <col min="8960" max="8960" width="16" style="61" customWidth="1"/>
    <col min="8961" max="8961" width="14.3333333333333" style="61" customWidth="1"/>
    <col min="8962" max="8962" width="25.5" style="61" customWidth="1"/>
    <col min="8963" max="8963" width="28.6666666666667" style="61" customWidth="1"/>
    <col min="8964" max="9213" width="12.1666666666667" style="61"/>
    <col min="9214" max="9214" width="39.5" style="61" customWidth="1"/>
    <col min="9215" max="9215" width="16.3333333333333" style="61" customWidth="1"/>
    <col min="9216" max="9216" width="16" style="61" customWidth="1"/>
    <col min="9217" max="9217" width="14.3333333333333" style="61" customWidth="1"/>
    <col min="9218" max="9218" width="25.5" style="61" customWidth="1"/>
    <col min="9219" max="9219" width="28.6666666666667" style="61" customWidth="1"/>
    <col min="9220" max="9469" width="12.1666666666667" style="61"/>
    <col min="9470" max="9470" width="39.5" style="61" customWidth="1"/>
    <col min="9471" max="9471" width="16.3333333333333" style="61" customWidth="1"/>
    <col min="9472" max="9472" width="16" style="61" customWidth="1"/>
    <col min="9473" max="9473" width="14.3333333333333" style="61" customWidth="1"/>
    <col min="9474" max="9474" width="25.5" style="61" customWidth="1"/>
    <col min="9475" max="9475" width="28.6666666666667" style="61" customWidth="1"/>
    <col min="9476" max="9725" width="12.1666666666667" style="61"/>
    <col min="9726" max="9726" width="39.5" style="61" customWidth="1"/>
    <col min="9727" max="9727" width="16.3333333333333" style="61" customWidth="1"/>
    <col min="9728" max="9728" width="16" style="61" customWidth="1"/>
    <col min="9729" max="9729" width="14.3333333333333" style="61" customWidth="1"/>
    <col min="9730" max="9730" width="25.5" style="61" customWidth="1"/>
    <col min="9731" max="9731" width="28.6666666666667" style="61" customWidth="1"/>
    <col min="9732" max="9981" width="12.1666666666667" style="61"/>
    <col min="9982" max="9982" width="39.5" style="61" customWidth="1"/>
    <col min="9983" max="9983" width="16.3333333333333" style="61" customWidth="1"/>
    <col min="9984" max="9984" width="16" style="61" customWidth="1"/>
    <col min="9985" max="9985" width="14.3333333333333" style="61" customWidth="1"/>
    <col min="9986" max="9986" width="25.5" style="61" customWidth="1"/>
    <col min="9987" max="9987" width="28.6666666666667" style="61" customWidth="1"/>
    <col min="9988" max="10237" width="12.1666666666667" style="61"/>
    <col min="10238" max="10238" width="39.5" style="61" customWidth="1"/>
    <col min="10239" max="10239" width="16.3333333333333" style="61" customWidth="1"/>
    <col min="10240" max="10240" width="16" style="61" customWidth="1"/>
    <col min="10241" max="10241" width="14.3333333333333" style="61" customWidth="1"/>
    <col min="10242" max="10242" width="25.5" style="61" customWidth="1"/>
    <col min="10243" max="10243" width="28.6666666666667" style="61" customWidth="1"/>
    <col min="10244" max="10493" width="12.1666666666667" style="61"/>
    <col min="10494" max="10494" width="39.5" style="61" customWidth="1"/>
    <col min="10495" max="10495" width="16.3333333333333" style="61" customWidth="1"/>
    <col min="10496" max="10496" width="16" style="61" customWidth="1"/>
    <col min="10497" max="10497" width="14.3333333333333" style="61" customWidth="1"/>
    <col min="10498" max="10498" width="25.5" style="61" customWidth="1"/>
    <col min="10499" max="10499" width="28.6666666666667" style="61" customWidth="1"/>
    <col min="10500" max="10749" width="12.1666666666667" style="61"/>
    <col min="10750" max="10750" width="39.5" style="61" customWidth="1"/>
    <col min="10751" max="10751" width="16.3333333333333" style="61" customWidth="1"/>
    <col min="10752" max="10752" width="16" style="61" customWidth="1"/>
    <col min="10753" max="10753" width="14.3333333333333" style="61" customWidth="1"/>
    <col min="10754" max="10754" width="25.5" style="61" customWidth="1"/>
    <col min="10755" max="10755" width="28.6666666666667" style="61" customWidth="1"/>
    <col min="10756" max="11005" width="12.1666666666667" style="61"/>
    <col min="11006" max="11006" width="39.5" style="61" customWidth="1"/>
    <col min="11007" max="11007" width="16.3333333333333" style="61" customWidth="1"/>
    <col min="11008" max="11008" width="16" style="61" customWidth="1"/>
    <col min="11009" max="11009" width="14.3333333333333" style="61" customWidth="1"/>
    <col min="11010" max="11010" width="25.5" style="61" customWidth="1"/>
    <col min="11011" max="11011" width="28.6666666666667" style="61" customWidth="1"/>
    <col min="11012" max="11261" width="12.1666666666667" style="61"/>
    <col min="11262" max="11262" width="39.5" style="61" customWidth="1"/>
    <col min="11263" max="11263" width="16.3333333333333" style="61" customWidth="1"/>
    <col min="11264" max="11264" width="16" style="61" customWidth="1"/>
    <col min="11265" max="11265" width="14.3333333333333" style="61" customWidth="1"/>
    <col min="11266" max="11266" width="25.5" style="61" customWidth="1"/>
    <col min="11267" max="11267" width="28.6666666666667" style="61" customWidth="1"/>
    <col min="11268" max="11517" width="12.1666666666667" style="61"/>
    <col min="11518" max="11518" width="39.5" style="61" customWidth="1"/>
    <col min="11519" max="11519" width="16.3333333333333" style="61" customWidth="1"/>
    <col min="11520" max="11520" width="16" style="61" customWidth="1"/>
    <col min="11521" max="11521" width="14.3333333333333" style="61" customWidth="1"/>
    <col min="11522" max="11522" width="25.5" style="61" customWidth="1"/>
    <col min="11523" max="11523" width="28.6666666666667" style="61" customWidth="1"/>
    <col min="11524" max="11773" width="12.1666666666667" style="61"/>
    <col min="11774" max="11774" width="39.5" style="61" customWidth="1"/>
    <col min="11775" max="11775" width="16.3333333333333" style="61" customWidth="1"/>
    <col min="11776" max="11776" width="16" style="61" customWidth="1"/>
    <col min="11777" max="11777" width="14.3333333333333" style="61" customWidth="1"/>
    <col min="11778" max="11778" width="25.5" style="61" customWidth="1"/>
    <col min="11779" max="11779" width="28.6666666666667" style="61" customWidth="1"/>
    <col min="11780" max="12029" width="12.1666666666667" style="61"/>
    <col min="12030" max="12030" width="39.5" style="61" customWidth="1"/>
    <col min="12031" max="12031" width="16.3333333333333" style="61" customWidth="1"/>
    <col min="12032" max="12032" width="16" style="61" customWidth="1"/>
    <col min="12033" max="12033" width="14.3333333333333" style="61" customWidth="1"/>
    <col min="12034" max="12034" width="25.5" style="61" customWidth="1"/>
    <col min="12035" max="12035" width="28.6666666666667" style="61" customWidth="1"/>
    <col min="12036" max="12285" width="12.1666666666667" style="61"/>
    <col min="12286" max="12286" width="39.5" style="61" customWidth="1"/>
    <col min="12287" max="12287" width="16.3333333333333" style="61" customWidth="1"/>
    <col min="12288" max="12288" width="16" style="61" customWidth="1"/>
    <col min="12289" max="12289" width="14.3333333333333" style="61" customWidth="1"/>
    <col min="12290" max="12290" width="25.5" style="61" customWidth="1"/>
    <col min="12291" max="12291" width="28.6666666666667" style="61" customWidth="1"/>
    <col min="12292" max="12541" width="12.1666666666667" style="61"/>
    <col min="12542" max="12542" width="39.5" style="61" customWidth="1"/>
    <col min="12543" max="12543" width="16.3333333333333" style="61" customWidth="1"/>
    <col min="12544" max="12544" width="16" style="61" customWidth="1"/>
    <col min="12545" max="12545" width="14.3333333333333" style="61" customWidth="1"/>
    <col min="12546" max="12546" width="25.5" style="61" customWidth="1"/>
    <col min="12547" max="12547" width="28.6666666666667" style="61" customWidth="1"/>
    <col min="12548" max="12797" width="12.1666666666667" style="61"/>
    <col min="12798" max="12798" width="39.5" style="61" customWidth="1"/>
    <col min="12799" max="12799" width="16.3333333333333" style="61" customWidth="1"/>
    <col min="12800" max="12800" width="16" style="61" customWidth="1"/>
    <col min="12801" max="12801" width="14.3333333333333" style="61" customWidth="1"/>
    <col min="12802" max="12802" width="25.5" style="61" customWidth="1"/>
    <col min="12803" max="12803" width="28.6666666666667" style="61" customWidth="1"/>
    <col min="12804" max="13053" width="12.1666666666667" style="61"/>
    <col min="13054" max="13054" width="39.5" style="61" customWidth="1"/>
    <col min="13055" max="13055" width="16.3333333333333" style="61" customWidth="1"/>
    <col min="13056" max="13056" width="16" style="61" customWidth="1"/>
    <col min="13057" max="13057" width="14.3333333333333" style="61" customWidth="1"/>
    <col min="13058" max="13058" width="25.5" style="61" customWidth="1"/>
    <col min="13059" max="13059" width="28.6666666666667" style="61" customWidth="1"/>
    <col min="13060" max="13309" width="12.1666666666667" style="61"/>
    <col min="13310" max="13310" width="39.5" style="61" customWidth="1"/>
    <col min="13311" max="13311" width="16.3333333333333" style="61" customWidth="1"/>
    <col min="13312" max="13312" width="16" style="61" customWidth="1"/>
    <col min="13313" max="13313" width="14.3333333333333" style="61" customWidth="1"/>
    <col min="13314" max="13314" width="25.5" style="61" customWidth="1"/>
    <col min="13315" max="13315" width="28.6666666666667" style="61" customWidth="1"/>
    <col min="13316" max="13565" width="12.1666666666667" style="61"/>
    <col min="13566" max="13566" width="39.5" style="61" customWidth="1"/>
    <col min="13567" max="13567" width="16.3333333333333" style="61" customWidth="1"/>
    <col min="13568" max="13568" width="16" style="61" customWidth="1"/>
    <col min="13569" max="13569" width="14.3333333333333" style="61" customWidth="1"/>
    <col min="13570" max="13570" width="25.5" style="61" customWidth="1"/>
    <col min="13571" max="13571" width="28.6666666666667" style="61" customWidth="1"/>
    <col min="13572" max="13821" width="12.1666666666667" style="61"/>
    <col min="13822" max="13822" width="39.5" style="61" customWidth="1"/>
    <col min="13823" max="13823" width="16.3333333333333" style="61" customWidth="1"/>
    <col min="13824" max="13824" width="16" style="61" customWidth="1"/>
    <col min="13825" max="13825" width="14.3333333333333" style="61" customWidth="1"/>
    <col min="13826" max="13826" width="25.5" style="61" customWidth="1"/>
    <col min="13827" max="13827" width="28.6666666666667" style="61" customWidth="1"/>
    <col min="13828" max="14077" width="12.1666666666667" style="61"/>
    <col min="14078" max="14078" width="39.5" style="61" customWidth="1"/>
    <col min="14079" max="14079" width="16.3333333333333" style="61" customWidth="1"/>
    <col min="14080" max="14080" width="16" style="61" customWidth="1"/>
    <col min="14081" max="14081" width="14.3333333333333" style="61" customWidth="1"/>
    <col min="14082" max="14082" width="25.5" style="61" customWidth="1"/>
    <col min="14083" max="14083" width="28.6666666666667" style="61" customWidth="1"/>
    <col min="14084" max="14333" width="12.1666666666667" style="61"/>
    <col min="14334" max="14334" width="39.5" style="61" customWidth="1"/>
    <col min="14335" max="14335" width="16.3333333333333" style="61" customWidth="1"/>
    <col min="14336" max="14336" width="16" style="61" customWidth="1"/>
    <col min="14337" max="14337" width="14.3333333333333" style="61" customWidth="1"/>
    <col min="14338" max="14338" width="25.5" style="61" customWidth="1"/>
    <col min="14339" max="14339" width="28.6666666666667" style="61" customWidth="1"/>
    <col min="14340" max="14589" width="12.1666666666667" style="61"/>
    <col min="14590" max="14590" width="39.5" style="61" customWidth="1"/>
    <col min="14591" max="14591" width="16.3333333333333" style="61" customWidth="1"/>
    <col min="14592" max="14592" width="16" style="61" customWidth="1"/>
    <col min="14593" max="14593" width="14.3333333333333" style="61" customWidth="1"/>
    <col min="14594" max="14594" width="25.5" style="61" customWidth="1"/>
    <col min="14595" max="14595" width="28.6666666666667" style="61" customWidth="1"/>
    <col min="14596" max="14845" width="12.1666666666667" style="61"/>
    <col min="14846" max="14846" width="39.5" style="61" customWidth="1"/>
    <col min="14847" max="14847" width="16.3333333333333" style="61" customWidth="1"/>
    <col min="14848" max="14848" width="16" style="61" customWidth="1"/>
    <col min="14849" max="14849" width="14.3333333333333" style="61" customWidth="1"/>
    <col min="14850" max="14850" width="25.5" style="61" customWidth="1"/>
    <col min="14851" max="14851" width="28.6666666666667" style="61" customWidth="1"/>
    <col min="14852" max="15101" width="12.1666666666667" style="61"/>
    <col min="15102" max="15102" width="39.5" style="61" customWidth="1"/>
    <col min="15103" max="15103" width="16.3333333333333" style="61" customWidth="1"/>
    <col min="15104" max="15104" width="16" style="61" customWidth="1"/>
    <col min="15105" max="15105" width="14.3333333333333" style="61" customWidth="1"/>
    <col min="15106" max="15106" width="25.5" style="61" customWidth="1"/>
    <col min="15107" max="15107" width="28.6666666666667" style="61" customWidth="1"/>
    <col min="15108" max="15357" width="12.1666666666667" style="61"/>
    <col min="15358" max="15358" width="39.5" style="61" customWidth="1"/>
    <col min="15359" max="15359" width="16.3333333333333" style="61" customWidth="1"/>
    <col min="15360" max="15360" width="16" style="61" customWidth="1"/>
    <col min="15361" max="15361" width="14.3333333333333" style="61" customWidth="1"/>
    <col min="15362" max="15362" width="25.5" style="61" customWidth="1"/>
    <col min="15363" max="15363" width="28.6666666666667" style="61" customWidth="1"/>
    <col min="15364" max="15613" width="12.1666666666667" style="61"/>
    <col min="15614" max="15614" width="39.5" style="61" customWidth="1"/>
    <col min="15615" max="15615" width="16.3333333333333" style="61" customWidth="1"/>
    <col min="15616" max="15616" width="16" style="61" customWidth="1"/>
    <col min="15617" max="15617" width="14.3333333333333" style="61" customWidth="1"/>
    <col min="15618" max="15618" width="25.5" style="61" customWidth="1"/>
    <col min="15619" max="15619" width="28.6666666666667" style="61" customWidth="1"/>
    <col min="15620" max="15869" width="12.1666666666667" style="61"/>
    <col min="15870" max="15870" width="39.5" style="61" customWidth="1"/>
    <col min="15871" max="15871" width="16.3333333333333" style="61" customWidth="1"/>
    <col min="15872" max="15872" width="16" style="61" customWidth="1"/>
    <col min="15873" max="15873" width="14.3333333333333" style="61" customWidth="1"/>
    <col min="15874" max="15874" width="25.5" style="61" customWidth="1"/>
    <col min="15875" max="15875" width="28.6666666666667" style="61" customWidth="1"/>
    <col min="15876" max="16125" width="12.1666666666667" style="61"/>
    <col min="16126" max="16126" width="39.5" style="61" customWidth="1"/>
    <col min="16127" max="16127" width="16.3333333333333" style="61" customWidth="1"/>
    <col min="16128" max="16128" width="16" style="61" customWidth="1"/>
    <col min="16129" max="16129" width="14.3333333333333" style="61" customWidth="1"/>
    <col min="16130" max="16130" width="25.5" style="61" customWidth="1"/>
    <col min="16131" max="16131" width="28.6666666666667" style="61" customWidth="1"/>
    <col min="16132" max="16384" width="12.1666666666667" style="61"/>
  </cols>
  <sheetData>
    <row r="1" ht="33" customHeight="1" spans="1:4">
      <c r="A1" s="113" t="s">
        <v>1568</v>
      </c>
      <c r="B1" s="113"/>
      <c r="C1" s="113"/>
      <c r="D1" s="113"/>
    </row>
    <row r="2" ht="19.5" customHeight="1" spans="1:4">
      <c r="A2" s="114"/>
      <c r="B2" s="42"/>
      <c r="C2" s="39"/>
      <c r="D2" s="42" t="s">
        <v>65</v>
      </c>
    </row>
    <row r="3" ht="36" customHeight="1" spans="1:4">
      <c r="A3" s="35" t="s">
        <v>1569</v>
      </c>
      <c r="B3" s="35" t="s">
        <v>67</v>
      </c>
      <c r="C3" s="35" t="s">
        <v>1569</v>
      </c>
      <c r="D3" s="35" t="s">
        <v>67</v>
      </c>
    </row>
    <row r="4" ht="19.5" customHeight="1" spans="1:4">
      <c r="A4" s="36" t="s">
        <v>1570</v>
      </c>
      <c r="B4" s="37">
        <v>1809</v>
      </c>
      <c r="C4" s="36" t="s">
        <v>1571</v>
      </c>
      <c r="D4" s="37">
        <v>26132</v>
      </c>
    </row>
    <row r="5" ht="19.5" customHeight="1" spans="1:4">
      <c r="A5" s="36" t="s">
        <v>1572</v>
      </c>
      <c r="B5" s="37">
        <v>1783</v>
      </c>
      <c r="C5" s="36" t="s">
        <v>1573</v>
      </c>
      <c r="D5" s="37">
        <v>0</v>
      </c>
    </row>
    <row r="6" ht="19.5" customHeight="1" spans="1:4">
      <c r="A6" s="36" t="s">
        <v>1574</v>
      </c>
      <c r="B6" s="37">
        <v>1783</v>
      </c>
      <c r="C6" s="36" t="s">
        <v>1575</v>
      </c>
      <c r="D6" s="37">
        <v>0</v>
      </c>
    </row>
    <row r="7" ht="19.5" customHeight="1" spans="1:4">
      <c r="A7" s="36" t="s">
        <v>1287</v>
      </c>
      <c r="B7" s="37">
        <v>0</v>
      </c>
      <c r="C7" s="36" t="s">
        <v>1287</v>
      </c>
      <c r="D7" s="37">
        <v>0</v>
      </c>
    </row>
    <row r="8" ht="19.5" customHeight="1" spans="1:4">
      <c r="A8" s="36" t="s">
        <v>1288</v>
      </c>
      <c r="B8" s="37">
        <v>68</v>
      </c>
      <c r="C8" s="36" t="s">
        <v>1288</v>
      </c>
      <c r="D8" s="37">
        <v>0</v>
      </c>
    </row>
    <row r="9" ht="19.5" customHeight="1" spans="1:4">
      <c r="A9" s="36" t="s">
        <v>1289</v>
      </c>
      <c r="B9" s="37">
        <v>583</v>
      </c>
      <c r="C9" s="36" t="s">
        <v>1289</v>
      </c>
      <c r="D9" s="37">
        <v>0</v>
      </c>
    </row>
    <row r="10" ht="19.5" customHeight="1" spans="1:4">
      <c r="A10" s="36" t="s">
        <v>1291</v>
      </c>
      <c r="B10" s="37">
        <v>0</v>
      </c>
      <c r="C10" s="36" t="s">
        <v>1291</v>
      </c>
      <c r="D10" s="37">
        <v>0</v>
      </c>
    </row>
    <row r="11" ht="19.5" customHeight="1" spans="1:4">
      <c r="A11" s="36" t="s">
        <v>1292</v>
      </c>
      <c r="B11" s="37">
        <v>206</v>
      </c>
      <c r="C11" s="36" t="s">
        <v>1292</v>
      </c>
      <c r="D11" s="37">
        <v>0</v>
      </c>
    </row>
    <row r="12" ht="19.5" customHeight="1" spans="1:4">
      <c r="A12" s="36" t="s">
        <v>1293</v>
      </c>
      <c r="B12" s="37">
        <v>0</v>
      </c>
      <c r="C12" s="36" t="s">
        <v>1293</v>
      </c>
      <c r="D12" s="37">
        <v>0</v>
      </c>
    </row>
    <row r="13" ht="19.5" customHeight="1" spans="1:4">
      <c r="A13" s="36" t="s">
        <v>1294</v>
      </c>
      <c r="B13" s="37">
        <v>0</v>
      </c>
      <c r="C13" s="36" t="s">
        <v>1294</v>
      </c>
      <c r="D13" s="37">
        <v>0</v>
      </c>
    </row>
    <row r="14" ht="19.5" customHeight="1" spans="1:4">
      <c r="A14" s="36" t="s">
        <v>1295</v>
      </c>
      <c r="B14" s="37">
        <v>0</v>
      </c>
      <c r="C14" s="36" t="s">
        <v>1295</v>
      </c>
      <c r="D14" s="37">
        <v>0</v>
      </c>
    </row>
    <row r="15" ht="19.5" customHeight="1" spans="1:4">
      <c r="A15" s="36" t="s">
        <v>1302</v>
      </c>
      <c r="B15" s="45">
        <v>926</v>
      </c>
      <c r="C15" s="36" t="s">
        <v>312</v>
      </c>
      <c r="D15" s="37">
        <v>0</v>
      </c>
    </row>
    <row r="16" ht="19.5" customHeight="1" spans="1:4">
      <c r="A16" s="46" t="s">
        <v>1576</v>
      </c>
      <c r="B16" s="37">
        <v>0</v>
      </c>
      <c r="C16" s="115" t="s">
        <v>1577</v>
      </c>
      <c r="D16" s="37">
        <v>16</v>
      </c>
    </row>
    <row r="17" ht="19.5" customHeight="1" spans="1:4">
      <c r="A17" s="36" t="s">
        <v>1578</v>
      </c>
      <c r="B17" s="48">
        <v>0</v>
      </c>
      <c r="C17" s="36"/>
      <c r="D17" s="38"/>
    </row>
    <row r="18" ht="19.5" customHeight="1" spans="1:4">
      <c r="A18" s="36" t="s">
        <v>1579</v>
      </c>
      <c r="B18" s="45">
        <v>732</v>
      </c>
      <c r="C18" s="36"/>
      <c r="D18" s="38"/>
    </row>
    <row r="19" ht="19.5" customHeight="1" spans="1:4">
      <c r="A19" s="46" t="s">
        <v>1580</v>
      </c>
      <c r="B19" s="37">
        <v>5941</v>
      </c>
      <c r="C19" s="115" t="s">
        <v>1581</v>
      </c>
      <c r="D19" s="37">
        <v>2487</v>
      </c>
    </row>
    <row r="20" ht="19.5" customHeight="1" spans="1:4">
      <c r="A20" s="36" t="s">
        <v>1582</v>
      </c>
      <c r="B20" s="111"/>
      <c r="C20" s="36"/>
      <c r="D20" s="37"/>
    </row>
    <row r="21" ht="19.5" customHeight="1" spans="1:4">
      <c r="A21" s="36" t="s">
        <v>1583</v>
      </c>
      <c r="B21" s="37">
        <v>5941</v>
      </c>
      <c r="C21" s="36"/>
      <c r="D21" s="37"/>
    </row>
    <row r="22" ht="19.5" customHeight="1" spans="1:4">
      <c r="A22" s="36" t="s">
        <v>1584</v>
      </c>
      <c r="B22" s="37">
        <v>1295</v>
      </c>
      <c r="C22" s="36"/>
      <c r="D22" s="116"/>
    </row>
    <row r="23" ht="19.5" customHeight="1" spans="1:4">
      <c r="A23" s="36" t="s">
        <v>1585</v>
      </c>
      <c r="B23" s="37">
        <v>4646</v>
      </c>
      <c r="C23" s="36"/>
      <c r="D23" s="116"/>
    </row>
    <row r="24" ht="19.5" customHeight="1" spans="1:4">
      <c r="A24" s="36" t="s">
        <v>1586</v>
      </c>
      <c r="B24" s="37">
        <v>0</v>
      </c>
      <c r="C24" s="36" t="s">
        <v>1587</v>
      </c>
      <c r="D24" s="37">
        <v>0</v>
      </c>
    </row>
    <row r="25" ht="19.5" customHeight="1" spans="1:4">
      <c r="A25" s="36" t="s">
        <v>1588</v>
      </c>
      <c r="B25" s="37">
        <v>0</v>
      </c>
      <c r="C25" s="36" t="s">
        <v>1589</v>
      </c>
      <c r="D25" s="37">
        <v>0</v>
      </c>
    </row>
    <row r="26" ht="19.5" customHeight="1" spans="1:4">
      <c r="A26" s="36" t="s">
        <v>1590</v>
      </c>
      <c r="B26" s="37">
        <v>0</v>
      </c>
      <c r="C26" s="36" t="s">
        <v>1591</v>
      </c>
      <c r="D26" s="116"/>
    </row>
    <row r="27" ht="19.5" customHeight="1" spans="1:4">
      <c r="A27" s="36" t="s">
        <v>1592</v>
      </c>
      <c r="B27" s="37">
        <v>18900</v>
      </c>
      <c r="C27" s="36" t="s">
        <v>1593</v>
      </c>
      <c r="D27" s="37">
        <v>0</v>
      </c>
    </row>
    <row r="28" ht="19.5" customHeight="1" spans="1:4">
      <c r="A28" s="36" t="s">
        <v>1594</v>
      </c>
      <c r="B28" s="37">
        <v>18900</v>
      </c>
      <c r="C28" s="36"/>
      <c r="D28" s="38"/>
    </row>
    <row r="29" ht="19.5" customHeight="1" spans="1:4">
      <c r="A29" s="36" t="s">
        <v>1595</v>
      </c>
      <c r="B29" s="37">
        <v>0</v>
      </c>
      <c r="C29" s="36" t="s">
        <v>1596</v>
      </c>
      <c r="D29" s="37">
        <v>0</v>
      </c>
    </row>
    <row r="30" ht="19.5" customHeight="1" spans="1:4">
      <c r="A30" s="36" t="s">
        <v>1597</v>
      </c>
      <c r="B30" s="37">
        <v>0</v>
      </c>
      <c r="C30" s="36" t="s">
        <v>1598</v>
      </c>
      <c r="D30" s="37">
        <v>0</v>
      </c>
    </row>
    <row r="31" ht="19.5" customHeight="1" spans="1:4">
      <c r="A31" s="36"/>
      <c r="B31" s="38"/>
      <c r="C31" s="36" t="s">
        <v>1599</v>
      </c>
      <c r="D31" s="37">
        <v>0</v>
      </c>
    </row>
    <row r="32" ht="31.5" customHeight="1" spans="1:4">
      <c r="A32" s="36"/>
      <c r="B32" s="38"/>
      <c r="C32" s="36" t="s">
        <v>1600</v>
      </c>
      <c r="D32" s="37">
        <v>530</v>
      </c>
    </row>
    <row r="33" ht="23" customHeight="1" spans="1:4">
      <c r="A33" s="35" t="s">
        <v>1601</v>
      </c>
      <c r="B33" s="37">
        <v>29165</v>
      </c>
      <c r="C33" s="35" t="s">
        <v>1602</v>
      </c>
      <c r="D33" s="37">
        <v>29165</v>
      </c>
    </row>
  </sheetData>
  <mergeCells count="1">
    <mergeCell ref="A1:D1"/>
  </mergeCells>
  <printOptions horizontalCentered="1"/>
  <pageMargins left="0.708661417322835" right="0.708661417322835" top="0.354330708661417" bottom="0.31496062992126" header="0.31496062992126" footer="0.31496062992126"/>
  <pageSetup paperSize="9" scale="96"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7"/>
  <sheetViews>
    <sheetView showGridLines="0" showZeros="0" workbookViewId="0">
      <selection activeCell="B16" sqref="B16"/>
    </sheetView>
  </sheetViews>
  <sheetFormatPr defaultColWidth="9" defaultRowHeight="11.25" outlineLevelCol="1"/>
  <cols>
    <col min="1" max="1" width="60" customWidth="1"/>
    <col min="2" max="2" width="30.1666666666667" style="102" customWidth="1"/>
    <col min="3" max="5" width="12" customWidth="1"/>
    <col min="6" max="6" width="7.5" customWidth="1"/>
    <col min="7" max="7" width="1" customWidth="1"/>
    <col min="8" max="8" width="13.5" customWidth="1"/>
    <col min="9" max="9" width="7.83333333333333" customWidth="1"/>
  </cols>
  <sheetData>
    <row r="1" ht="33" customHeight="1" spans="1:2">
      <c r="A1" s="103" t="s">
        <v>1603</v>
      </c>
      <c r="B1" s="104"/>
    </row>
    <row r="2" ht="19.5" customHeight="1" spans="1:2">
      <c r="A2" s="105"/>
      <c r="B2" s="106" t="s">
        <v>65</v>
      </c>
    </row>
    <row r="3" ht="36" customHeight="1" spans="1:2">
      <c r="A3" s="107" t="s">
        <v>1604</v>
      </c>
      <c r="B3" s="108" t="s">
        <v>1605</v>
      </c>
    </row>
    <row r="4" ht="24" customHeight="1" spans="1:2">
      <c r="A4" s="109" t="s">
        <v>1572</v>
      </c>
      <c r="B4" s="37">
        <v>1783</v>
      </c>
    </row>
    <row r="5" ht="24" customHeight="1" spans="1:2">
      <c r="A5" s="110" t="s">
        <v>1574</v>
      </c>
      <c r="B5" s="37">
        <v>1783</v>
      </c>
    </row>
    <row r="6" ht="24" customHeight="1" spans="1:2">
      <c r="A6" s="110" t="s">
        <v>1287</v>
      </c>
      <c r="B6" s="37">
        <v>0</v>
      </c>
    </row>
    <row r="7" ht="24" customHeight="1" spans="1:2">
      <c r="A7" s="110" t="s">
        <v>1288</v>
      </c>
      <c r="B7" s="37">
        <v>68</v>
      </c>
    </row>
    <row r="8" ht="24" customHeight="1" spans="1:2">
      <c r="A8" s="110" t="s">
        <v>1289</v>
      </c>
      <c r="B8" s="37">
        <v>583</v>
      </c>
    </row>
    <row r="9" ht="24" customHeight="1" spans="1:2">
      <c r="A9" s="110" t="s">
        <v>1291</v>
      </c>
      <c r="B9" s="37">
        <v>0</v>
      </c>
    </row>
    <row r="10" ht="24" customHeight="1" spans="1:2">
      <c r="A10" s="110" t="s">
        <v>1292</v>
      </c>
      <c r="B10" s="37">
        <v>206</v>
      </c>
    </row>
    <row r="11" ht="24" customHeight="1" spans="1:2">
      <c r="A11" s="110" t="s">
        <v>1293</v>
      </c>
      <c r="B11" s="37">
        <v>0</v>
      </c>
    </row>
    <row r="12" ht="24" customHeight="1" spans="1:2">
      <c r="A12" s="110" t="s">
        <v>1294</v>
      </c>
      <c r="B12" s="37">
        <v>0</v>
      </c>
    </row>
    <row r="13" ht="24" customHeight="1" spans="1:2">
      <c r="A13" s="110" t="s">
        <v>1295</v>
      </c>
      <c r="B13" s="37">
        <v>0</v>
      </c>
    </row>
    <row r="14" ht="24" customHeight="1" spans="1:2">
      <c r="A14" s="110" t="s">
        <v>1302</v>
      </c>
      <c r="B14" s="45">
        <v>926</v>
      </c>
    </row>
    <row r="15" ht="24" customHeight="1" spans="1:2">
      <c r="A15" s="110" t="s">
        <v>1576</v>
      </c>
      <c r="B15" s="37">
        <v>0</v>
      </c>
    </row>
    <row r="16" ht="24" customHeight="1" spans="1:2">
      <c r="A16" s="110" t="s">
        <v>1578</v>
      </c>
      <c r="B16" s="48">
        <v>0</v>
      </c>
    </row>
    <row r="17" ht="24" customHeight="1" spans="1:2">
      <c r="A17" s="110" t="s">
        <v>1579</v>
      </c>
      <c r="B17" s="45">
        <v>732</v>
      </c>
    </row>
    <row r="18" ht="24" customHeight="1" spans="1:2">
      <c r="A18" s="110" t="s">
        <v>1580</v>
      </c>
      <c r="B18" s="37">
        <v>5941</v>
      </c>
    </row>
    <row r="19" ht="24" customHeight="1" spans="1:2">
      <c r="A19" s="110" t="s">
        <v>1582</v>
      </c>
      <c r="B19" s="111"/>
    </row>
    <row r="20" ht="24" customHeight="1" spans="1:2">
      <c r="A20" s="110" t="s">
        <v>1583</v>
      </c>
      <c r="B20" s="37">
        <v>5941</v>
      </c>
    </row>
    <row r="21" ht="24" customHeight="1" spans="1:2">
      <c r="A21" s="110" t="s">
        <v>1584</v>
      </c>
      <c r="B21" s="37">
        <v>1295</v>
      </c>
    </row>
    <row r="22" ht="24" customHeight="1" spans="1:2">
      <c r="A22" s="110" t="s">
        <v>1585</v>
      </c>
      <c r="B22" s="37">
        <v>4646</v>
      </c>
    </row>
    <row r="23" ht="24" customHeight="1" spans="1:2">
      <c r="A23" s="110" t="s">
        <v>1586</v>
      </c>
      <c r="B23" s="37">
        <v>0</v>
      </c>
    </row>
    <row r="24" ht="24" customHeight="1" spans="1:2">
      <c r="A24" s="110" t="s">
        <v>1588</v>
      </c>
      <c r="B24" s="37">
        <v>0</v>
      </c>
    </row>
    <row r="25" ht="24" customHeight="1" spans="1:2">
      <c r="A25" s="110" t="s">
        <v>1590</v>
      </c>
      <c r="B25" s="37">
        <v>0</v>
      </c>
    </row>
    <row r="26" ht="24" customHeight="1" spans="1:2">
      <c r="A26" s="110" t="s">
        <v>1592</v>
      </c>
      <c r="B26" s="37">
        <v>18900</v>
      </c>
    </row>
    <row r="27" ht="24" customHeight="1" spans="1:2">
      <c r="A27" s="110" t="s">
        <v>1594</v>
      </c>
      <c r="B27" s="37">
        <v>18900</v>
      </c>
    </row>
    <row r="28" ht="24" customHeight="1" spans="1:2">
      <c r="A28" s="110" t="s">
        <v>1595</v>
      </c>
      <c r="B28" s="37">
        <v>0</v>
      </c>
    </row>
    <row r="29" ht="24" customHeight="1" spans="1:2">
      <c r="A29" s="110" t="s">
        <v>1597</v>
      </c>
      <c r="B29" s="37">
        <v>0</v>
      </c>
    </row>
    <row r="57" spans="1:1">
      <c r="A57" s="112"/>
    </row>
  </sheetData>
  <sheetProtection formatCells="0" formatColumns="0" formatRows="0"/>
  <mergeCells count="1">
    <mergeCell ref="A1:B1"/>
  </mergeCells>
  <conditionalFormatting sqref="A4">
    <cfRule type="cellIs" dxfId="0" priority="3" stopIfTrue="1" operator="equal">
      <formula>0</formula>
    </cfRule>
  </conditionalFormatting>
  <conditionalFormatting sqref="A5">
    <cfRule type="cellIs" dxfId="0" priority="2" stopIfTrue="1" operator="equal">
      <formula>0</formula>
    </cfRule>
  </conditionalFormatting>
  <conditionalFormatting sqref="A6:A29">
    <cfRule type="cellIs" dxfId="0" priority="1" stopIfTrue="1" operator="equal">
      <formula>0</formula>
    </cfRule>
  </conditionalFormatting>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
  <sheetViews>
    <sheetView showGridLines="0" showZeros="0" workbookViewId="0">
      <selection activeCell="C14" sqref="C14"/>
    </sheetView>
  </sheetViews>
  <sheetFormatPr defaultColWidth="9" defaultRowHeight="12.75" customHeight="1" outlineLevelCol="5"/>
  <cols>
    <col min="1" max="1" width="63" style="61" customWidth="1"/>
    <col min="2" max="2" width="28.8333333333333" style="61" customWidth="1"/>
    <col min="3" max="3" width="12" style="61" customWidth="1"/>
    <col min="4" max="16384" width="9" style="61"/>
  </cols>
  <sheetData>
    <row r="1" ht="31.5" customHeight="1" spans="1:3">
      <c r="A1" s="92" t="s">
        <v>1606</v>
      </c>
      <c r="B1" s="93"/>
      <c r="C1" s="94"/>
    </row>
    <row r="2" ht="19.5" customHeight="1" spans="1:2">
      <c r="A2" s="95"/>
      <c r="B2" s="64" t="s">
        <v>65</v>
      </c>
    </row>
    <row r="3" ht="36" customHeight="1" spans="1:3">
      <c r="A3" s="96" t="s">
        <v>1313</v>
      </c>
      <c r="B3" s="96" t="s">
        <v>1607</v>
      </c>
      <c r="C3" s="97"/>
    </row>
    <row r="4" ht="19.5" customHeight="1" spans="1:5">
      <c r="A4" s="98" t="s">
        <v>1315</v>
      </c>
      <c r="B4" s="99">
        <v>159835</v>
      </c>
      <c r="C4" s="97"/>
      <c r="D4" s="100"/>
      <c r="E4" s="100"/>
    </row>
    <row r="5" ht="19.5" customHeight="1" spans="1:5">
      <c r="A5" s="98" t="s">
        <v>1316</v>
      </c>
      <c r="B5" s="99">
        <v>159835</v>
      </c>
      <c r="C5" s="97"/>
      <c r="D5" s="100"/>
      <c r="E5" s="100"/>
    </row>
    <row r="6" ht="19.5" customHeight="1" spans="1:5">
      <c r="A6" s="98" t="s">
        <v>1317</v>
      </c>
      <c r="B6" s="99">
        <v>18900</v>
      </c>
      <c r="D6" s="100"/>
      <c r="E6" s="100"/>
    </row>
    <row r="7" ht="19.5" customHeight="1" spans="1:6">
      <c r="A7" s="98" t="s">
        <v>1318</v>
      </c>
      <c r="B7" s="99"/>
      <c r="D7" s="100"/>
      <c r="E7" s="100"/>
      <c r="F7" s="100"/>
    </row>
    <row r="8" ht="19.5" customHeight="1" spans="1:5">
      <c r="A8" s="98" t="s">
        <v>1319</v>
      </c>
      <c r="B8" s="99">
        <v>5180</v>
      </c>
      <c r="D8" s="100"/>
      <c r="E8" s="100"/>
    </row>
    <row r="9" ht="29.1" customHeight="1" spans="1:2">
      <c r="A9" s="101"/>
      <c r="B9" s="101"/>
    </row>
  </sheetData>
  <sheetProtection formatCells="0" formatColumns="0" formatRows="0"/>
  <mergeCells count="2">
    <mergeCell ref="A1:B1"/>
    <mergeCell ref="A9:B9"/>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7"/>
  <sheetViews>
    <sheetView workbookViewId="0">
      <selection activeCell="A1" sqref="$A1:$XFD1"/>
    </sheetView>
  </sheetViews>
  <sheetFormatPr defaultColWidth="9" defaultRowHeight="11.25" outlineLevelCol="1"/>
  <cols>
    <col min="1" max="1" width="59.1666666666667" style="61" customWidth="1"/>
    <col min="2" max="2" width="42" style="61" customWidth="1"/>
    <col min="3" max="197" width="9.33333333333333" style="61"/>
    <col min="198" max="198" width="49.5" style="61" customWidth="1"/>
    <col min="199" max="199" width="16.1666666666667" style="61" customWidth="1"/>
    <col min="200" max="200" width="15.1666666666667" style="61" customWidth="1"/>
    <col min="201" max="201" width="14.5" style="61" customWidth="1"/>
    <col min="202" max="257" width="9" style="61" hidden="1" customWidth="1"/>
    <col min="258" max="453" width="9.33333333333333" style="61"/>
    <col min="454" max="454" width="49.5" style="61" customWidth="1"/>
    <col min="455" max="455" width="16.1666666666667" style="61" customWidth="1"/>
    <col min="456" max="456" width="15.1666666666667" style="61" customWidth="1"/>
    <col min="457" max="457" width="14.5" style="61" customWidth="1"/>
    <col min="458" max="513" width="9" style="61" hidden="1" customWidth="1"/>
    <col min="514" max="709" width="9.33333333333333" style="61"/>
    <col min="710" max="710" width="49.5" style="61" customWidth="1"/>
    <col min="711" max="711" width="16.1666666666667" style="61" customWidth="1"/>
    <col min="712" max="712" width="15.1666666666667" style="61" customWidth="1"/>
    <col min="713" max="713" width="14.5" style="61" customWidth="1"/>
    <col min="714" max="769" width="9" style="61" hidden="1" customWidth="1"/>
    <col min="770" max="965" width="9.33333333333333" style="61"/>
    <col min="966" max="966" width="49.5" style="61" customWidth="1"/>
    <col min="967" max="967" width="16.1666666666667" style="61" customWidth="1"/>
    <col min="968" max="968" width="15.1666666666667" style="61" customWidth="1"/>
    <col min="969" max="969" width="14.5" style="61" customWidth="1"/>
    <col min="970" max="1025" width="9" style="61" hidden="1" customWidth="1"/>
    <col min="1026" max="1221" width="9.33333333333333" style="61"/>
    <col min="1222" max="1222" width="49.5" style="61" customWidth="1"/>
    <col min="1223" max="1223" width="16.1666666666667" style="61" customWidth="1"/>
    <col min="1224" max="1224" width="15.1666666666667" style="61" customWidth="1"/>
    <col min="1225" max="1225" width="14.5" style="61" customWidth="1"/>
    <col min="1226" max="1281" width="9" style="61" hidden="1" customWidth="1"/>
    <col min="1282" max="1477" width="9.33333333333333" style="61"/>
    <col min="1478" max="1478" width="49.5" style="61" customWidth="1"/>
    <col min="1479" max="1479" width="16.1666666666667" style="61" customWidth="1"/>
    <col min="1480" max="1480" width="15.1666666666667" style="61" customWidth="1"/>
    <col min="1481" max="1481" width="14.5" style="61" customWidth="1"/>
    <col min="1482" max="1537" width="9" style="61" hidden="1" customWidth="1"/>
    <col min="1538" max="1733" width="9.33333333333333" style="61"/>
    <col min="1734" max="1734" width="49.5" style="61" customWidth="1"/>
    <col min="1735" max="1735" width="16.1666666666667" style="61" customWidth="1"/>
    <col min="1736" max="1736" width="15.1666666666667" style="61" customWidth="1"/>
    <col min="1737" max="1737" width="14.5" style="61" customWidth="1"/>
    <col min="1738" max="1793" width="9" style="61" hidden="1" customWidth="1"/>
    <col min="1794" max="1989" width="9.33333333333333" style="61"/>
    <col min="1990" max="1990" width="49.5" style="61" customWidth="1"/>
    <col min="1991" max="1991" width="16.1666666666667" style="61" customWidth="1"/>
    <col min="1992" max="1992" width="15.1666666666667" style="61" customWidth="1"/>
    <col min="1993" max="1993" width="14.5" style="61" customWidth="1"/>
    <col min="1994" max="2049" width="9" style="61" hidden="1" customWidth="1"/>
    <col min="2050" max="2245" width="9.33333333333333" style="61"/>
    <col min="2246" max="2246" width="49.5" style="61" customWidth="1"/>
    <col min="2247" max="2247" width="16.1666666666667" style="61" customWidth="1"/>
    <col min="2248" max="2248" width="15.1666666666667" style="61" customWidth="1"/>
    <col min="2249" max="2249" width="14.5" style="61" customWidth="1"/>
    <col min="2250" max="2305" width="9" style="61" hidden="1" customWidth="1"/>
    <col min="2306" max="2501" width="9.33333333333333" style="61"/>
    <col min="2502" max="2502" width="49.5" style="61" customWidth="1"/>
    <col min="2503" max="2503" width="16.1666666666667" style="61" customWidth="1"/>
    <col min="2504" max="2504" width="15.1666666666667" style="61" customWidth="1"/>
    <col min="2505" max="2505" width="14.5" style="61" customWidth="1"/>
    <col min="2506" max="2561" width="9" style="61" hidden="1" customWidth="1"/>
    <col min="2562" max="2757" width="9.33333333333333" style="61"/>
    <col min="2758" max="2758" width="49.5" style="61" customWidth="1"/>
    <col min="2759" max="2759" width="16.1666666666667" style="61" customWidth="1"/>
    <col min="2760" max="2760" width="15.1666666666667" style="61" customWidth="1"/>
    <col min="2761" max="2761" width="14.5" style="61" customWidth="1"/>
    <col min="2762" max="2817" width="9" style="61" hidden="1" customWidth="1"/>
    <col min="2818" max="3013" width="9.33333333333333" style="61"/>
    <col min="3014" max="3014" width="49.5" style="61" customWidth="1"/>
    <col min="3015" max="3015" width="16.1666666666667" style="61" customWidth="1"/>
    <col min="3016" max="3016" width="15.1666666666667" style="61" customWidth="1"/>
    <col min="3017" max="3017" width="14.5" style="61" customWidth="1"/>
    <col min="3018" max="3073" width="9" style="61" hidden="1" customWidth="1"/>
    <col min="3074" max="3269" width="9.33333333333333" style="61"/>
    <col min="3270" max="3270" width="49.5" style="61" customWidth="1"/>
    <col min="3271" max="3271" width="16.1666666666667" style="61" customWidth="1"/>
    <col min="3272" max="3272" width="15.1666666666667" style="61" customWidth="1"/>
    <col min="3273" max="3273" width="14.5" style="61" customWidth="1"/>
    <col min="3274" max="3329" width="9" style="61" hidden="1" customWidth="1"/>
    <col min="3330" max="3525" width="9.33333333333333" style="61"/>
    <col min="3526" max="3526" width="49.5" style="61" customWidth="1"/>
    <col min="3527" max="3527" width="16.1666666666667" style="61" customWidth="1"/>
    <col min="3528" max="3528" width="15.1666666666667" style="61" customWidth="1"/>
    <col min="3529" max="3529" width="14.5" style="61" customWidth="1"/>
    <col min="3530" max="3585" width="9" style="61" hidden="1" customWidth="1"/>
    <col min="3586" max="3781" width="9.33333333333333" style="61"/>
    <col min="3782" max="3782" width="49.5" style="61" customWidth="1"/>
    <col min="3783" max="3783" width="16.1666666666667" style="61" customWidth="1"/>
    <col min="3784" max="3784" width="15.1666666666667" style="61" customWidth="1"/>
    <col min="3785" max="3785" width="14.5" style="61" customWidth="1"/>
    <col min="3786" max="3841" width="9" style="61" hidden="1" customWidth="1"/>
    <col min="3842" max="4037" width="9.33333333333333" style="61"/>
    <col min="4038" max="4038" width="49.5" style="61" customWidth="1"/>
    <col min="4039" max="4039" width="16.1666666666667" style="61" customWidth="1"/>
    <col min="4040" max="4040" width="15.1666666666667" style="61" customWidth="1"/>
    <col min="4041" max="4041" width="14.5" style="61" customWidth="1"/>
    <col min="4042" max="4097" width="9" style="61" hidden="1" customWidth="1"/>
    <col min="4098" max="4293" width="9.33333333333333" style="61"/>
    <col min="4294" max="4294" width="49.5" style="61" customWidth="1"/>
    <col min="4295" max="4295" width="16.1666666666667" style="61" customWidth="1"/>
    <col min="4296" max="4296" width="15.1666666666667" style="61" customWidth="1"/>
    <col min="4297" max="4297" width="14.5" style="61" customWidth="1"/>
    <col min="4298" max="4353" width="9" style="61" hidden="1" customWidth="1"/>
    <col min="4354" max="4549" width="9.33333333333333" style="61"/>
    <col min="4550" max="4550" width="49.5" style="61" customWidth="1"/>
    <col min="4551" max="4551" width="16.1666666666667" style="61" customWidth="1"/>
    <col min="4552" max="4552" width="15.1666666666667" style="61" customWidth="1"/>
    <col min="4553" max="4553" width="14.5" style="61" customWidth="1"/>
    <col min="4554" max="4609" width="9" style="61" hidden="1" customWidth="1"/>
    <col min="4610" max="4805" width="9.33333333333333" style="61"/>
    <col min="4806" max="4806" width="49.5" style="61" customWidth="1"/>
    <col min="4807" max="4807" width="16.1666666666667" style="61" customWidth="1"/>
    <col min="4808" max="4808" width="15.1666666666667" style="61" customWidth="1"/>
    <col min="4809" max="4809" width="14.5" style="61" customWidth="1"/>
    <col min="4810" max="4865" width="9" style="61" hidden="1" customWidth="1"/>
    <col min="4866" max="5061" width="9.33333333333333" style="61"/>
    <col min="5062" max="5062" width="49.5" style="61" customWidth="1"/>
    <col min="5063" max="5063" width="16.1666666666667" style="61" customWidth="1"/>
    <col min="5064" max="5064" width="15.1666666666667" style="61" customWidth="1"/>
    <col min="5065" max="5065" width="14.5" style="61" customWidth="1"/>
    <col min="5066" max="5121" width="9" style="61" hidden="1" customWidth="1"/>
    <col min="5122" max="5317" width="9.33333333333333" style="61"/>
    <col min="5318" max="5318" width="49.5" style="61" customWidth="1"/>
    <col min="5319" max="5319" width="16.1666666666667" style="61" customWidth="1"/>
    <col min="5320" max="5320" width="15.1666666666667" style="61" customWidth="1"/>
    <col min="5321" max="5321" width="14.5" style="61" customWidth="1"/>
    <col min="5322" max="5377" width="9" style="61" hidden="1" customWidth="1"/>
    <col min="5378" max="5573" width="9.33333333333333" style="61"/>
    <col min="5574" max="5574" width="49.5" style="61" customWidth="1"/>
    <col min="5575" max="5575" width="16.1666666666667" style="61" customWidth="1"/>
    <col min="5576" max="5576" width="15.1666666666667" style="61" customWidth="1"/>
    <col min="5577" max="5577" width="14.5" style="61" customWidth="1"/>
    <col min="5578" max="5633" width="9" style="61" hidden="1" customWidth="1"/>
    <col min="5634" max="5829" width="9.33333333333333" style="61"/>
    <col min="5830" max="5830" width="49.5" style="61" customWidth="1"/>
    <col min="5831" max="5831" width="16.1666666666667" style="61" customWidth="1"/>
    <col min="5832" max="5832" width="15.1666666666667" style="61" customWidth="1"/>
    <col min="5833" max="5833" width="14.5" style="61" customWidth="1"/>
    <col min="5834" max="5889" width="9" style="61" hidden="1" customWidth="1"/>
    <col min="5890" max="6085" width="9.33333333333333" style="61"/>
    <col min="6086" max="6086" width="49.5" style="61" customWidth="1"/>
    <col min="6087" max="6087" width="16.1666666666667" style="61" customWidth="1"/>
    <col min="6088" max="6088" width="15.1666666666667" style="61" customWidth="1"/>
    <col min="6089" max="6089" width="14.5" style="61" customWidth="1"/>
    <col min="6090" max="6145" width="9" style="61" hidden="1" customWidth="1"/>
    <col min="6146" max="6341" width="9.33333333333333" style="61"/>
    <col min="6342" max="6342" width="49.5" style="61" customWidth="1"/>
    <col min="6343" max="6343" width="16.1666666666667" style="61" customWidth="1"/>
    <col min="6344" max="6344" width="15.1666666666667" style="61" customWidth="1"/>
    <col min="6345" max="6345" width="14.5" style="61" customWidth="1"/>
    <col min="6346" max="6401" width="9" style="61" hidden="1" customWidth="1"/>
    <col min="6402" max="6597" width="9.33333333333333" style="61"/>
    <col min="6598" max="6598" width="49.5" style="61" customWidth="1"/>
    <col min="6599" max="6599" width="16.1666666666667" style="61" customWidth="1"/>
    <col min="6600" max="6600" width="15.1666666666667" style="61" customWidth="1"/>
    <col min="6601" max="6601" width="14.5" style="61" customWidth="1"/>
    <col min="6602" max="6657" width="9" style="61" hidden="1" customWidth="1"/>
    <col min="6658" max="6853" width="9.33333333333333" style="61"/>
    <col min="6854" max="6854" width="49.5" style="61" customWidth="1"/>
    <col min="6855" max="6855" width="16.1666666666667" style="61" customWidth="1"/>
    <col min="6856" max="6856" width="15.1666666666667" style="61" customWidth="1"/>
    <col min="6857" max="6857" width="14.5" style="61" customWidth="1"/>
    <col min="6858" max="6913" width="9" style="61" hidden="1" customWidth="1"/>
    <col min="6914" max="7109" width="9.33333333333333" style="61"/>
    <col min="7110" max="7110" width="49.5" style="61" customWidth="1"/>
    <col min="7111" max="7111" width="16.1666666666667" style="61" customWidth="1"/>
    <col min="7112" max="7112" width="15.1666666666667" style="61" customWidth="1"/>
    <col min="7113" max="7113" width="14.5" style="61" customWidth="1"/>
    <col min="7114" max="7169" width="9" style="61" hidden="1" customWidth="1"/>
    <col min="7170" max="7365" width="9.33333333333333" style="61"/>
    <col min="7366" max="7366" width="49.5" style="61" customWidth="1"/>
    <col min="7367" max="7367" width="16.1666666666667" style="61" customWidth="1"/>
    <col min="7368" max="7368" width="15.1666666666667" style="61" customWidth="1"/>
    <col min="7369" max="7369" width="14.5" style="61" customWidth="1"/>
    <col min="7370" max="7425" width="9" style="61" hidden="1" customWidth="1"/>
    <col min="7426" max="7621" width="9.33333333333333" style="61"/>
    <col min="7622" max="7622" width="49.5" style="61" customWidth="1"/>
    <col min="7623" max="7623" width="16.1666666666667" style="61" customWidth="1"/>
    <col min="7624" max="7624" width="15.1666666666667" style="61" customWidth="1"/>
    <col min="7625" max="7625" width="14.5" style="61" customWidth="1"/>
    <col min="7626" max="7681" width="9" style="61" hidden="1" customWidth="1"/>
    <col min="7682" max="7877" width="9.33333333333333" style="61"/>
    <col min="7878" max="7878" width="49.5" style="61" customWidth="1"/>
    <col min="7879" max="7879" width="16.1666666666667" style="61" customWidth="1"/>
    <col min="7880" max="7880" width="15.1666666666667" style="61" customWidth="1"/>
    <col min="7881" max="7881" width="14.5" style="61" customWidth="1"/>
    <col min="7882" max="7937" width="9" style="61" hidden="1" customWidth="1"/>
    <col min="7938" max="8133" width="9.33333333333333" style="61"/>
    <col min="8134" max="8134" width="49.5" style="61" customWidth="1"/>
    <col min="8135" max="8135" width="16.1666666666667" style="61" customWidth="1"/>
    <col min="8136" max="8136" width="15.1666666666667" style="61" customWidth="1"/>
    <col min="8137" max="8137" width="14.5" style="61" customWidth="1"/>
    <col min="8138" max="8193" width="9" style="61" hidden="1" customWidth="1"/>
    <col min="8194" max="8389" width="9.33333333333333" style="61"/>
    <col min="8390" max="8390" width="49.5" style="61" customWidth="1"/>
    <col min="8391" max="8391" width="16.1666666666667" style="61" customWidth="1"/>
    <col min="8392" max="8392" width="15.1666666666667" style="61" customWidth="1"/>
    <col min="8393" max="8393" width="14.5" style="61" customWidth="1"/>
    <col min="8394" max="8449" width="9" style="61" hidden="1" customWidth="1"/>
    <col min="8450" max="8645" width="9.33333333333333" style="61"/>
    <col min="8646" max="8646" width="49.5" style="61" customWidth="1"/>
    <col min="8647" max="8647" width="16.1666666666667" style="61" customWidth="1"/>
    <col min="8648" max="8648" width="15.1666666666667" style="61" customWidth="1"/>
    <col min="8649" max="8649" width="14.5" style="61" customWidth="1"/>
    <col min="8650" max="8705" width="9" style="61" hidden="1" customWidth="1"/>
    <col min="8706" max="8901" width="9.33333333333333" style="61"/>
    <col min="8902" max="8902" width="49.5" style="61" customWidth="1"/>
    <col min="8903" max="8903" width="16.1666666666667" style="61" customWidth="1"/>
    <col min="8904" max="8904" width="15.1666666666667" style="61" customWidth="1"/>
    <col min="8905" max="8905" width="14.5" style="61" customWidth="1"/>
    <col min="8906" max="8961" width="9" style="61" hidden="1" customWidth="1"/>
    <col min="8962" max="9157" width="9.33333333333333" style="61"/>
    <col min="9158" max="9158" width="49.5" style="61" customWidth="1"/>
    <col min="9159" max="9159" width="16.1666666666667" style="61" customWidth="1"/>
    <col min="9160" max="9160" width="15.1666666666667" style="61" customWidth="1"/>
    <col min="9161" max="9161" width="14.5" style="61" customWidth="1"/>
    <col min="9162" max="9217" width="9" style="61" hidden="1" customWidth="1"/>
    <col min="9218" max="9413" width="9.33333333333333" style="61"/>
    <col min="9414" max="9414" width="49.5" style="61" customWidth="1"/>
    <col min="9415" max="9415" width="16.1666666666667" style="61" customWidth="1"/>
    <col min="9416" max="9416" width="15.1666666666667" style="61" customWidth="1"/>
    <col min="9417" max="9417" width="14.5" style="61" customWidth="1"/>
    <col min="9418" max="9473" width="9" style="61" hidden="1" customWidth="1"/>
    <col min="9474" max="9669" width="9.33333333333333" style="61"/>
    <col min="9670" max="9670" width="49.5" style="61" customWidth="1"/>
    <col min="9671" max="9671" width="16.1666666666667" style="61" customWidth="1"/>
    <col min="9672" max="9672" width="15.1666666666667" style="61" customWidth="1"/>
    <col min="9673" max="9673" width="14.5" style="61" customWidth="1"/>
    <col min="9674" max="9729" width="9" style="61" hidden="1" customWidth="1"/>
    <col min="9730" max="9925" width="9.33333333333333" style="61"/>
    <col min="9926" max="9926" width="49.5" style="61" customWidth="1"/>
    <col min="9927" max="9927" width="16.1666666666667" style="61" customWidth="1"/>
    <col min="9928" max="9928" width="15.1666666666667" style="61" customWidth="1"/>
    <col min="9929" max="9929" width="14.5" style="61" customWidth="1"/>
    <col min="9930" max="9985" width="9" style="61" hidden="1" customWidth="1"/>
    <col min="9986" max="10181" width="9.33333333333333" style="61"/>
    <col min="10182" max="10182" width="49.5" style="61" customWidth="1"/>
    <col min="10183" max="10183" width="16.1666666666667" style="61" customWidth="1"/>
    <col min="10184" max="10184" width="15.1666666666667" style="61" customWidth="1"/>
    <col min="10185" max="10185" width="14.5" style="61" customWidth="1"/>
    <col min="10186" max="10241" width="9" style="61" hidden="1" customWidth="1"/>
    <col min="10242" max="10437" width="9.33333333333333" style="61"/>
    <col min="10438" max="10438" width="49.5" style="61" customWidth="1"/>
    <col min="10439" max="10439" width="16.1666666666667" style="61" customWidth="1"/>
    <col min="10440" max="10440" width="15.1666666666667" style="61" customWidth="1"/>
    <col min="10441" max="10441" width="14.5" style="61" customWidth="1"/>
    <col min="10442" max="10497" width="9" style="61" hidden="1" customWidth="1"/>
    <col min="10498" max="10693" width="9.33333333333333" style="61"/>
    <col min="10694" max="10694" width="49.5" style="61" customWidth="1"/>
    <col min="10695" max="10695" width="16.1666666666667" style="61" customWidth="1"/>
    <col min="10696" max="10696" width="15.1666666666667" style="61" customWidth="1"/>
    <col min="10697" max="10697" width="14.5" style="61" customWidth="1"/>
    <col min="10698" max="10753" width="9" style="61" hidden="1" customWidth="1"/>
    <col min="10754" max="10949" width="9.33333333333333" style="61"/>
    <col min="10950" max="10950" width="49.5" style="61" customWidth="1"/>
    <col min="10951" max="10951" width="16.1666666666667" style="61" customWidth="1"/>
    <col min="10952" max="10952" width="15.1666666666667" style="61" customWidth="1"/>
    <col min="10953" max="10953" width="14.5" style="61" customWidth="1"/>
    <col min="10954" max="11009" width="9" style="61" hidden="1" customWidth="1"/>
    <col min="11010" max="11205" width="9.33333333333333" style="61"/>
    <col min="11206" max="11206" width="49.5" style="61" customWidth="1"/>
    <col min="11207" max="11207" width="16.1666666666667" style="61" customWidth="1"/>
    <col min="11208" max="11208" width="15.1666666666667" style="61" customWidth="1"/>
    <col min="11209" max="11209" width="14.5" style="61" customWidth="1"/>
    <col min="11210" max="11265" width="9" style="61" hidden="1" customWidth="1"/>
    <col min="11266" max="11461" width="9.33333333333333" style="61"/>
    <col min="11462" max="11462" width="49.5" style="61" customWidth="1"/>
    <col min="11463" max="11463" width="16.1666666666667" style="61" customWidth="1"/>
    <col min="11464" max="11464" width="15.1666666666667" style="61" customWidth="1"/>
    <col min="11465" max="11465" width="14.5" style="61" customWidth="1"/>
    <col min="11466" max="11521" width="9" style="61" hidden="1" customWidth="1"/>
    <col min="11522" max="11717" width="9.33333333333333" style="61"/>
    <col min="11718" max="11718" width="49.5" style="61" customWidth="1"/>
    <col min="11719" max="11719" width="16.1666666666667" style="61" customWidth="1"/>
    <col min="11720" max="11720" width="15.1666666666667" style="61" customWidth="1"/>
    <col min="11721" max="11721" width="14.5" style="61" customWidth="1"/>
    <col min="11722" max="11777" width="9" style="61" hidden="1" customWidth="1"/>
    <col min="11778" max="11973" width="9.33333333333333" style="61"/>
    <col min="11974" max="11974" width="49.5" style="61" customWidth="1"/>
    <col min="11975" max="11975" width="16.1666666666667" style="61" customWidth="1"/>
    <col min="11976" max="11976" width="15.1666666666667" style="61" customWidth="1"/>
    <col min="11977" max="11977" width="14.5" style="61" customWidth="1"/>
    <col min="11978" max="12033" width="9" style="61" hidden="1" customWidth="1"/>
    <col min="12034" max="12229" width="9.33333333333333" style="61"/>
    <col min="12230" max="12230" width="49.5" style="61" customWidth="1"/>
    <col min="12231" max="12231" width="16.1666666666667" style="61" customWidth="1"/>
    <col min="12232" max="12232" width="15.1666666666667" style="61" customWidth="1"/>
    <col min="12233" max="12233" width="14.5" style="61" customWidth="1"/>
    <col min="12234" max="12289" width="9" style="61" hidden="1" customWidth="1"/>
    <col min="12290" max="12485" width="9.33333333333333" style="61"/>
    <col min="12486" max="12486" width="49.5" style="61" customWidth="1"/>
    <col min="12487" max="12487" width="16.1666666666667" style="61" customWidth="1"/>
    <col min="12488" max="12488" width="15.1666666666667" style="61" customWidth="1"/>
    <col min="12489" max="12489" width="14.5" style="61" customWidth="1"/>
    <col min="12490" max="12545" width="9" style="61" hidden="1" customWidth="1"/>
    <col min="12546" max="12741" width="9.33333333333333" style="61"/>
    <col min="12742" max="12742" width="49.5" style="61" customWidth="1"/>
    <col min="12743" max="12743" width="16.1666666666667" style="61" customWidth="1"/>
    <col min="12744" max="12744" width="15.1666666666667" style="61" customWidth="1"/>
    <col min="12745" max="12745" width="14.5" style="61" customWidth="1"/>
    <col min="12746" max="12801" width="9" style="61" hidden="1" customWidth="1"/>
    <col min="12802" max="12997" width="9.33333333333333" style="61"/>
    <col min="12998" max="12998" width="49.5" style="61" customWidth="1"/>
    <col min="12999" max="12999" width="16.1666666666667" style="61" customWidth="1"/>
    <col min="13000" max="13000" width="15.1666666666667" style="61" customWidth="1"/>
    <col min="13001" max="13001" width="14.5" style="61" customWidth="1"/>
    <col min="13002" max="13057" width="9" style="61" hidden="1" customWidth="1"/>
    <col min="13058" max="13253" width="9.33333333333333" style="61"/>
    <col min="13254" max="13254" width="49.5" style="61" customWidth="1"/>
    <col min="13255" max="13255" width="16.1666666666667" style="61" customWidth="1"/>
    <col min="13256" max="13256" width="15.1666666666667" style="61" customWidth="1"/>
    <col min="13257" max="13257" width="14.5" style="61" customWidth="1"/>
    <col min="13258" max="13313" width="9" style="61" hidden="1" customWidth="1"/>
    <col min="13314" max="13509" width="9.33333333333333" style="61"/>
    <col min="13510" max="13510" width="49.5" style="61" customWidth="1"/>
    <col min="13511" max="13511" width="16.1666666666667" style="61" customWidth="1"/>
    <col min="13512" max="13512" width="15.1666666666667" style="61" customWidth="1"/>
    <col min="13513" max="13513" width="14.5" style="61" customWidth="1"/>
    <col min="13514" max="13569" width="9" style="61" hidden="1" customWidth="1"/>
    <col min="13570" max="13765" width="9.33333333333333" style="61"/>
    <col min="13766" max="13766" width="49.5" style="61" customWidth="1"/>
    <col min="13767" max="13767" width="16.1666666666667" style="61" customWidth="1"/>
    <col min="13768" max="13768" width="15.1666666666667" style="61" customWidth="1"/>
    <col min="13769" max="13769" width="14.5" style="61" customWidth="1"/>
    <col min="13770" max="13825" width="9" style="61" hidden="1" customWidth="1"/>
    <col min="13826" max="14021" width="9.33333333333333" style="61"/>
    <col min="14022" max="14022" width="49.5" style="61" customWidth="1"/>
    <col min="14023" max="14023" width="16.1666666666667" style="61" customWidth="1"/>
    <col min="14024" max="14024" width="15.1666666666667" style="61" customWidth="1"/>
    <col min="14025" max="14025" width="14.5" style="61" customWidth="1"/>
    <col min="14026" max="14081" width="9" style="61" hidden="1" customWidth="1"/>
    <col min="14082" max="14277" width="9.33333333333333" style="61"/>
    <col min="14278" max="14278" width="49.5" style="61" customWidth="1"/>
    <col min="14279" max="14279" width="16.1666666666667" style="61" customWidth="1"/>
    <col min="14280" max="14280" width="15.1666666666667" style="61" customWidth="1"/>
    <col min="14281" max="14281" width="14.5" style="61" customWidth="1"/>
    <col min="14282" max="14337" width="9" style="61" hidden="1" customWidth="1"/>
    <col min="14338" max="14533" width="9.33333333333333" style="61"/>
    <col min="14534" max="14534" width="49.5" style="61" customWidth="1"/>
    <col min="14535" max="14535" width="16.1666666666667" style="61" customWidth="1"/>
    <col min="14536" max="14536" width="15.1666666666667" style="61" customWidth="1"/>
    <col min="14537" max="14537" width="14.5" style="61" customWidth="1"/>
    <col min="14538" max="14593" width="9" style="61" hidden="1" customWidth="1"/>
    <col min="14594" max="14789" width="9.33333333333333" style="61"/>
    <col min="14790" max="14790" width="49.5" style="61" customWidth="1"/>
    <col min="14791" max="14791" width="16.1666666666667" style="61" customWidth="1"/>
    <col min="14792" max="14792" width="15.1666666666667" style="61" customWidth="1"/>
    <col min="14793" max="14793" width="14.5" style="61" customWidth="1"/>
    <col min="14794" max="14849" width="9" style="61" hidden="1" customWidth="1"/>
    <col min="14850" max="15045" width="9.33333333333333" style="61"/>
    <col min="15046" max="15046" width="49.5" style="61" customWidth="1"/>
    <col min="15047" max="15047" width="16.1666666666667" style="61" customWidth="1"/>
    <col min="15048" max="15048" width="15.1666666666667" style="61" customWidth="1"/>
    <col min="15049" max="15049" width="14.5" style="61" customWidth="1"/>
    <col min="15050" max="15105" width="9" style="61" hidden="1" customWidth="1"/>
    <col min="15106" max="15301" width="9.33333333333333" style="61"/>
    <col min="15302" max="15302" width="49.5" style="61" customWidth="1"/>
    <col min="15303" max="15303" width="16.1666666666667" style="61" customWidth="1"/>
    <col min="15304" max="15304" width="15.1666666666667" style="61" customWidth="1"/>
    <col min="15305" max="15305" width="14.5" style="61" customWidth="1"/>
    <col min="15306" max="15361" width="9" style="61" hidden="1" customWidth="1"/>
    <col min="15362" max="15557" width="9.33333333333333" style="61"/>
    <col min="15558" max="15558" width="49.5" style="61" customWidth="1"/>
    <col min="15559" max="15559" width="16.1666666666667" style="61" customWidth="1"/>
    <col min="15560" max="15560" width="15.1666666666667" style="61" customWidth="1"/>
    <col min="15561" max="15561" width="14.5" style="61" customWidth="1"/>
    <col min="15562" max="15617" width="9" style="61" hidden="1" customWidth="1"/>
    <col min="15618" max="15813" width="9.33333333333333" style="61"/>
    <col min="15814" max="15814" width="49.5" style="61" customWidth="1"/>
    <col min="15815" max="15815" width="16.1666666666667" style="61" customWidth="1"/>
    <col min="15816" max="15816" width="15.1666666666667" style="61" customWidth="1"/>
    <col min="15817" max="15817" width="14.5" style="61" customWidth="1"/>
    <col min="15818" max="15873" width="9" style="61" hidden="1" customWidth="1"/>
    <col min="15874" max="16069" width="9.33333333333333" style="61"/>
    <col min="16070" max="16070" width="49.5" style="61" customWidth="1"/>
    <col min="16071" max="16071" width="16.1666666666667" style="61" customWidth="1"/>
    <col min="16072" max="16072" width="15.1666666666667" style="61" customWidth="1"/>
    <col min="16073" max="16073" width="14.5" style="61" customWidth="1"/>
    <col min="16074" max="16129" width="9" style="61" hidden="1" customWidth="1"/>
    <col min="16130" max="16377" width="9.33333333333333" style="61"/>
    <col min="16378" max="16380" width="9.33333333333333" style="61" customWidth="1"/>
    <col min="16381" max="16384" width="9" style="61"/>
  </cols>
  <sheetData>
    <row r="1" s="82" customFormat="1" ht="30.75" customHeight="1" spans="1:2">
      <c r="A1" s="62" t="s">
        <v>1608</v>
      </c>
      <c r="B1" s="76"/>
    </row>
    <row r="2" ht="19.5" customHeight="1" spans="1:2">
      <c r="A2" s="83"/>
      <c r="B2" s="64" t="s">
        <v>65</v>
      </c>
    </row>
    <row r="3" ht="36" customHeight="1" spans="1:2">
      <c r="A3" s="65" t="s">
        <v>1332</v>
      </c>
      <c r="B3" s="65" t="s">
        <v>1234</v>
      </c>
    </row>
    <row r="4" ht="19.5" customHeight="1" spans="1:2">
      <c r="A4" s="84" t="s">
        <v>1609</v>
      </c>
      <c r="B4" s="85"/>
    </row>
    <row r="5" ht="19.5" customHeight="1" spans="1:2">
      <c r="A5" s="84" t="s">
        <v>1610</v>
      </c>
      <c r="B5" s="85"/>
    </row>
    <row r="6" ht="19.5" customHeight="1" spans="1:2">
      <c r="A6" s="84" t="s">
        <v>1611</v>
      </c>
      <c r="B6" s="85"/>
    </row>
    <row r="7" ht="19.5" customHeight="1" spans="1:2">
      <c r="A7" s="84" t="s">
        <v>1612</v>
      </c>
      <c r="B7" s="85"/>
    </row>
    <row r="8" ht="19.5" customHeight="1" spans="1:2">
      <c r="A8" s="84" t="s">
        <v>1613</v>
      </c>
      <c r="B8" s="85"/>
    </row>
    <row r="9" ht="19.5" customHeight="1" spans="1:2">
      <c r="A9" s="84" t="s">
        <v>1614</v>
      </c>
      <c r="B9" s="85"/>
    </row>
    <row r="10" ht="19.5" customHeight="1" spans="1:2">
      <c r="A10" s="84" t="s">
        <v>1615</v>
      </c>
      <c r="B10" s="85"/>
    </row>
    <row r="11" ht="19.5" customHeight="1" spans="1:2">
      <c r="A11" s="84" t="s">
        <v>1616</v>
      </c>
      <c r="B11" s="85"/>
    </row>
    <row r="12" ht="19.5" customHeight="1" spans="1:2">
      <c r="A12" s="84" t="s">
        <v>1617</v>
      </c>
      <c r="B12" s="85"/>
    </row>
    <row r="13" ht="19.5" customHeight="1" spans="1:2">
      <c r="A13" s="84" t="s">
        <v>1618</v>
      </c>
      <c r="B13" s="85"/>
    </row>
    <row r="14" ht="19.5" customHeight="1" spans="1:2">
      <c r="A14" s="84" t="s">
        <v>1619</v>
      </c>
      <c r="B14" s="85"/>
    </row>
    <row r="15" ht="19.5" customHeight="1" spans="1:2">
      <c r="A15" s="84" t="s">
        <v>1620</v>
      </c>
      <c r="B15" s="85"/>
    </row>
    <row r="16" ht="19.5" customHeight="1" spans="1:2">
      <c r="A16" s="84" t="s">
        <v>1621</v>
      </c>
      <c r="B16" s="85"/>
    </row>
    <row r="17" ht="19.5" customHeight="1" spans="1:2">
      <c r="A17" s="84" t="s">
        <v>1622</v>
      </c>
      <c r="B17" s="85"/>
    </row>
    <row r="18" ht="19.5" customHeight="1" spans="1:2">
      <c r="A18" s="84" t="s">
        <v>1623</v>
      </c>
      <c r="B18" s="85"/>
    </row>
    <row r="19" ht="19.5" customHeight="1" spans="1:2">
      <c r="A19" s="84" t="s">
        <v>1624</v>
      </c>
      <c r="B19" s="85"/>
    </row>
    <row r="20" ht="19.5" customHeight="1" spans="1:2">
      <c r="A20" s="84" t="s">
        <v>1625</v>
      </c>
      <c r="B20" s="85"/>
    </row>
    <row r="21" ht="19.5" customHeight="1" spans="1:2">
      <c r="A21" s="84" t="s">
        <v>1626</v>
      </c>
      <c r="B21" s="85"/>
    </row>
    <row r="22" ht="19.5" customHeight="1" spans="1:2">
      <c r="A22" s="84" t="s">
        <v>1627</v>
      </c>
      <c r="B22" s="85"/>
    </row>
    <row r="23" ht="19.5" customHeight="1" spans="1:2">
      <c r="A23" s="84" t="s">
        <v>1628</v>
      </c>
      <c r="B23" s="85"/>
    </row>
    <row r="24" ht="19.5" customHeight="1" spans="1:2">
      <c r="A24" s="84" t="s">
        <v>1629</v>
      </c>
      <c r="B24" s="85"/>
    </row>
    <row r="25" ht="19.5" customHeight="1" spans="1:2">
      <c r="A25" s="84" t="s">
        <v>1630</v>
      </c>
      <c r="B25" s="85"/>
    </row>
    <row r="26" ht="19.5" customHeight="1" spans="1:2">
      <c r="A26" s="84" t="s">
        <v>1631</v>
      </c>
      <c r="B26" s="85"/>
    </row>
    <row r="27" ht="19.5" customHeight="1" spans="1:2">
      <c r="A27" s="84" t="s">
        <v>1632</v>
      </c>
      <c r="B27" s="85"/>
    </row>
    <row r="28" ht="19.5" customHeight="1" spans="1:2">
      <c r="A28" s="84" t="s">
        <v>1633</v>
      </c>
      <c r="B28" s="85"/>
    </row>
    <row r="29" ht="19.5" customHeight="1" spans="1:2">
      <c r="A29" s="84" t="s">
        <v>1634</v>
      </c>
      <c r="B29" s="85"/>
    </row>
    <row r="30" ht="19.5" customHeight="1" spans="1:2">
      <c r="A30" s="84" t="s">
        <v>1635</v>
      </c>
      <c r="B30" s="85"/>
    </row>
    <row r="31" ht="19.5" customHeight="1" spans="1:2">
      <c r="A31" s="84" t="s">
        <v>1636</v>
      </c>
      <c r="B31" s="85"/>
    </row>
    <row r="32" ht="19.5" customHeight="1" spans="1:2">
      <c r="A32" s="84" t="s">
        <v>1637</v>
      </c>
      <c r="B32" s="85"/>
    </row>
    <row r="33" ht="19.5" customHeight="1" spans="1:2">
      <c r="A33" s="84" t="s">
        <v>1638</v>
      </c>
      <c r="B33" s="85"/>
    </row>
    <row r="34" ht="19.5" customHeight="1" spans="1:2">
      <c r="A34" s="84" t="s">
        <v>1639</v>
      </c>
      <c r="B34" s="85"/>
    </row>
    <row r="35" ht="19.5" customHeight="1" spans="1:2">
      <c r="A35" s="84" t="s">
        <v>1640</v>
      </c>
      <c r="B35" s="85"/>
    </row>
    <row r="36" ht="19.5" customHeight="1" spans="1:2">
      <c r="A36" s="84" t="s">
        <v>1641</v>
      </c>
      <c r="B36" s="85"/>
    </row>
    <row r="37" ht="19.5" customHeight="1" spans="1:2">
      <c r="A37" s="84" t="s">
        <v>1642</v>
      </c>
      <c r="B37" s="85"/>
    </row>
    <row r="38" ht="19.5" customHeight="1" spans="1:2">
      <c r="A38" s="84" t="s">
        <v>1643</v>
      </c>
      <c r="B38" s="85"/>
    </row>
    <row r="39" ht="19.5" customHeight="1" spans="1:2">
      <c r="A39" s="84" t="s">
        <v>1644</v>
      </c>
      <c r="B39" s="85"/>
    </row>
    <row r="40" ht="19.5" customHeight="1" spans="1:2">
      <c r="A40" s="84" t="s">
        <v>1645</v>
      </c>
      <c r="B40" s="85"/>
    </row>
    <row r="41" ht="19.5" customHeight="1" spans="1:2">
      <c r="A41" s="84" t="s">
        <v>1646</v>
      </c>
      <c r="B41" s="85"/>
    </row>
    <row r="42" ht="19.5" customHeight="1" spans="1:2">
      <c r="A42" s="84" t="s">
        <v>1647</v>
      </c>
      <c r="B42" s="85"/>
    </row>
    <row r="43" ht="19.5" customHeight="1" spans="1:2">
      <c r="A43" s="84" t="s">
        <v>1648</v>
      </c>
      <c r="B43" s="85"/>
    </row>
    <row r="44" ht="19.5" customHeight="1" spans="1:2">
      <c r="A44" s="84" t="s">
        <v>1649</v>
      </c>
      <c r="B44" s="85"/>
    </row>
    <row r="45" ht="19.5" customHeight="1" spans="1:2">
      <c r="A45" s="84" t="s">
        <v>1650</v>
      </c>
      <c r="B45" s="85"/>
    </row>
    <row r="46" ht="19.5" customHeight="1" spans="1:2">
      <c r="A46" s="84" t="s">
        <v>1651</v>
      </c>
      <c r="B46" s="85"/>
    </row>
    <row r="47" ht="19.5" customHeight="1" spans="1:2">
      <c r="A47" s="84" t="s">
        <v>1652</v>
      </c>
      <c r="B47" s="85"/>
    </row>
    <row r="48" ht="19.5" customHeight="1" spans="1:2">
      <c r="A48" s="84" t="s">
        <v>1653</v>
      </c>
      <c r="B48" s="85"/>
    </row>
    <row r="49" ht="19.5" customHeight="1" spans="1:2">
      <c r="A49" s="84" t="s">
        <v>1654</v>
      </c>
      <c r="B49" s="85"/>
    </row>
    <row r="50" ht="19.5" customHeight="1" spans="1:2">
      <c r="A50" s="84" t="s">
        <v>1655</v>
      </c>
      <c r="B50" s="85"/>
    </row>
    <row r="51" ht="19.5" customHeight="1" spans="1:2">
      <c r="A51" s="84" t="s">
        <v>1656</v>
      </c>
      <c r="B51" s="85"/>
    </row>
    <row r="52" ht="19.5" customHeight="1" spans="1:2">
      <c r="A52" s="86" t="s">
        <v>98</v>
      </c>
      <c r="B52" s="87">
        <v>0</v>
      </c>
    </row>
    <row r="53" ht="19.5" customHeight="1" spans="1:2">
      <c r="A53" s="88" t="s">
        <v>100</v>
      </c>
      <c r="B53" s="89"/>
    </row>
    <row r="54" ht="19.5" customHeight="1" spans="1:2">
      <c r="A54" s="90" t="s">
        <v>1657</v>
      </c>
      <c r="B54" s="89">
        <v>325</v>
      </c>
    </row>
    <row r="55" ht="19.5" customHeight="1" spans="1:2">
      <c r="A55" s="84" t="s">
        <v>1658</v>
      </c>
      <c r="B55" s="89"/>
    </row>
    <row r="56" ht="19.5" customHeight="1" spans="1:2">
      <c r="A56" s="91" t="s">
        <v>1659</v>
      </c>
      <c r="B56" s="89">
        <v>545</v>
      </c>
    </row>
    <row r="57" ht="19.5" customHeight="1" spans="1:2">
      <c r="A57" s="86" t="s">
        <v>110</v>
      </c>
      <c r="B57" s="87">
        <v>870</v>
      </c>
    </row>
  </sheetData>
  <mergeCells count="1">
    <mergeCell ref="A1:B1"/>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2"/>
  <sheetViews>
    <sheetView workbookViewId="0">
      <selection activeCell="G14" sqref="G14"/>
    </sheetView>
  </sheetViews>
  <sheetFormatPr defaultColWidth="9" defaultRowHeight="11.25" outlineLevelCol="1"/>
  <cols>
    <col min="1" max="1" width="65" style="61" customWidth="1"/>
    <col min="2" max="2" width="36.8333333333333" style="61" customWidth="1"/>
    <col min="3" max="141" width="9.33333333333333" style="61"/>
    <col min="142" max="142" width="47.8333333333333" style="61" customWidth="1"/>
    <col min="143" max="143" width="16" style="61" customWidth="1"/>
    <col min="144" max="144" width="16.3333333333333" style="61" customWidth="1"/>
    <col min="145" max="145" width="12.8333333333333" style="61" customWidth="1"/>
    <col min="146" max="251" width="9" style="61" hidden="1" customWidth="1"/>
    <col min="252" max="397" width="9.33333333333333" style="61"/>
    <col min="398" max="398" width="47.8333333333333" style="61" customWidth="1"/>
    <col min="399" max="399" width="16" style="61" customWidth="1"/>
    <col min="400" max="400" width="16.3333333333333" style="61" customWidth="1"/>
    <col min="401" max="401" width="12.8333333333333" style="61" customWidth="1"/>
    <col min="402" max="507" width="9" style="61" hidden="1" customWidth="1"/>
    <col min="508" max="653" width="9.33333333333333" style="61"/>
    <col min="654" max="654" width="47.8333333333333" style="61" customWidth="1"/>
    <col min="655" max="655" width="16" style="61" customWidth="1"/>
    <col min="656" max="656" width="16.3333333333333" style="61" customWidth="1"/>
    <col min="657" max="657" width="12.8333333333333" style="61" customWidth="1"/>
    <col min="658" max="763" width="9" style="61" hidden="1" customWidth="1"/>
    <col min="764" max="909" width="9.33333333333333" style="61"/>
    <col min="910" max="910" width="47.8333333333333" style="61" customWidth="1"/>
    <col min="911" max="911" width="16" style="61" customWidth="1"/>
    <col min="912" max="912" width="16.3333333333333" style="61" customWidth="1"/>
    <col min="913" max="913" width="12.8333333333333" style="61" customWidth="1"/>
    <col min="914" max="1019" width="9" style="61" hidden="1" customWidth="1"/>
    <col min="1020" max="1165" width="9.33333333333333" style="61"/>
    <col min="1166" max="1166" width="47.8333333333333" style="61" customWidth="1"/>
    <col min="1167" max="1167" width="16" style="61" customWidth="1"/>
    <col min="1168" max="1168" width="16.3333333333333" style="61" customWidth="1"/>
    <col min="1169" max="1169" width="12.8333333333333" style="61" customWidth="1"/>
    <col min="1170" max="1275" width="9" style="61" hidden="1" customWidth="1"/>
    <col min="1276" max="1421" width="9.33333333333333" style="61"/>
    <col min="1422" max="1422" width="47.8333333333333" style="61" customWidth="1"/>
    <col min="1423" max="1423" width="16" style="61" customWidth="1"/>
    <col min="1424" max="1424" width="16.3333333333333" style="61" customWidth="1"/>
    <col min="1425" max="1425" width="12.8333333333333" style="61" customWidth="1"/>
    <col min="1426" max="1531" width="9" style="61" hidden="1" customWidth="1"/>
    <col min="1532" max="1677" width="9.33333333333333" style="61"/>
    <col min="1678" max="1678" width="47.8333333333333" style="61" customWidth="1"/>
    <col min="1679" max="1679" width="16" style="61" customWidth="1"/>
    <col min="1680" max="1680" width="16.3333333333333" style="61" customWidth="1"/>
    <col min="1681" max="1681" width="12.8333333333333" style="61" customWidth="1"/>
    <col min="1682" max="1787" width="9" style="61" hidden="1" customWidth="1"/>
    <col min="1788" max="1933" width="9.33333333333333" style="61"/>
    <col min="1934" max="1934" width="47.8333333333333" style="61" customWidth="1"/>
    <col min="1935" max="1935" width="16" style="61" customWidth="1"/>
    <col min="1936" max="1936" width="16.3333333333333" style="61" customWidth="1"/>
    <col min="1937" max="1937" width="12.8333333333333" style="61" customWidth="1"/>
    <col min="1938" max="2043" width="9" style="61" hidden="1" customWidth="1"/>
    <col min="2044" max="2189" width="9.33333333333333" style="61"/>
    <col min="2190" max="2190" width="47.8333333333333" style="61" customWidth="1"/>
    <col min="2191" max="2191" width="16" style="61" customWidth="1"/>
    <col min="2192" max="2192" width="16.3333333333333" style="61" customWidth="1"/>
    <col min="2193" max="2193" width="12.8333333333333" style="61" customWidth="1"/>
    <col min="2194" max="2299" width="9" style="61" hidden="1" customWidth="1"/>
    <col min="2300" max="2445" width="9.33333333333333" style="61"/>
    <col min="2446" max="2446" width="47.8333333333333" style="61" customWidth="1"/>
    <col min="2447" max="2447" width="16" style="61" customWidth="1"/>
    <col min="2448" max="2448" width="16.3333333333333" style="61" customWidth="1"/>
    <col min="2449" max="2449" width="12.8333333333333" style="61" customWidth="1"/>
    <col min="2450" max="2555" width="9" style="61" hidden="1" customWidth="1"/>
    <col min="2556" max="2701" width="9.33333333333333" style="61"/>
    <col min="2702" max="2702" width="47.8333333333333" style="61" customWidth="1"/>
    <col min="2703" max="2703" width="16" style="61" customWidth="1"/>
    <col min="2704" max="2704" width="16.3333333333333" style="61" customWidth="1"/>
    <col min="2705" max="2705" width="12.8333333333333" style="61" customWidth="1"/>
    <col min="2706" max="2811" width="9" style="61" hidden="1" customWidth="1"/>
    <col min="2812" max="2957" width="9.33333333333333" style="61"/>
    <col min="2958" max="2958" width="47.8333333333333" style="61" customWidth="1"/>
    <col min="2959" max="2959" width="16" style="61" customWidth="1"/>
    <col min="2960" max="2960" width="16.3333333333333" style="61" customWidth="1"/>
    <col min="2961" max="2961" width="12.8333333333333" style="61" customWidth="1"/>
    <col min="2962" max="3067" width="9" style="61" hidden="1" customWidth="1"/>
    <col min="3068" max="3213" width="9.33333333333333" style="61"/>
    <col min="3214" max="3214" width="47.8333333333333" style="61" customWidth="1"/>
    <col min="3215" max="3215" width="16" style="61" customWidth="1"/>
    <col min="3216" max="3216" width="16.3333333333333" style="61" customWidth="1"/>
    <col min="3217" max="3217" width="12.8333333333333" style="61" customWidth="1"/>
    <col min="3218" max="3323" width="9" style="61" hidden="1" customWidth="1"/>
    <col min="3324" max="3469" width="9.33333333333333" style="61"/>
    <col min="3470" max="3470" width="47.8333333333333" style="61" customWidth="1"/>
    <col min="3471" max="3471" width="16" style="61" customWidth="1"/>
    <col min="3472" max="3472" width="16.3333333333333" style="61" customWidth="1"/>
    <col min="3473" max="3473" width="12.8333333333333" style="61" customWidth="1"/>
    <col min="3474" max="3579" width="9" style="61" hidden="1" customWidth="1"/>
    <col min="3580" max="3725" width="9.33333333333333" style="61"/>
    <col min="3726" max="3726" width="47.8333333333333" style="61" customWidth="1"/>
    <col min="3727" max="3727" width="16" style="61" customWidth="1"/>
    <col min="3728" max="3728" width="16.3333333333333" style="61" customWidth="1"/>
    <col min="3729" max="3729" width="12.8333333333333" style="61" customWidth="1"/>
    <col min="3730" max="3835" width="9" style="61" hidden="1" customWidth="1"/>
    <col min="3836" max="3981" width="9.33333333333333" style="61"/>
    <col min="3982" max="3982" width="47.8333333333333" style="61" customWidth="1"/>
    <col min="3983" max="3983" width="16" style="61" customWidth="1"/>
    <col min="3984" max="3984" width="16.3333333333333" style="61" customWidth="1"/>
    <col min="3985" max="3985" width="12.8333333333333" style="61" customWidth="1"/>
    <col min="3986" max="4091" width="9" style="61" hidden="1" customWidth="1"/>
    <col min="4092" max="4237" width="9.33333333333333" style="61"/>
    <col min="4238" max="4238" width="47.8333333333333" style="61" customWidth="1"/>
    <col min="4239" max="4239" width="16" style="61" customWidth="1"/>
    <col min="4240" max="4240" width="16.3333333333333" style="61" customWidth="1"/>
    <col min="4241" max="4241" width="12.8333333333333" style="61" customWidth="1"/>
    <col min="4242" max="4347" width="9" style="61" hidden="1" customWidth="1"/>
    <col min="4348" max="4493" width="9.33333333333333" style="61"/>
    <col min="4494" max="4494" width="47.8333333333333" style="61" customWidth="1"/>
    <col min="4495" max="4495" width="16" style="61" customWidth="1"/>
    <col min="4496" max="4496" width="16.3333333333333" style="61" customWidth="1"/>
    <col min="4497" max="4497" width="12.8333333333333" style="61" customWidth="1"/>
    <col min="4498" max="4603" width="9" style="61" hidden="1" customWidth="1"/>
    <col min="4604" max="4749" width="9.33333333333333" style="61"/>
    <col min="4750" max="4750" width="47.8333333333333" style="61" customWidth="1"/>
    <col min="4751" max="4751" width="16" style="61" customWidth="1"/>
    <col min="4752" max="4752" width="16.3333333333333" style="61" customWidth="1"/>
    <col min="4753" max="4753" width="12.8333333333333" style="61" customWidth="1"/>
    <col min="4754" max="4859" width="9" style="61" hidden="1" customWidth="1"/>
    <col min="4860" max="5005" width="9.33333333333333" style="61"/>
    <col min="5006" max="5006" width="47.8333333333333" style="61" customWidth="1"/>
    <col min="5007" max="5007" width="16" style="61" customWidth="1"/>
    <col min="5008" max="5008" width="16.3333333333333" style="61" customWidth="1"/>
    <col min="5009" max="5009" width="12.8333333333333" style="61" customWidth="1"/>
    <col min="5010" max="5115" width="9" style="61" hidden="1" customWidth="1"/>
    <col min="5116" max="5261" width="9.33333333333333" style="61"/>
    <col min="5262" max="5262" width="47.8333333333333" style="61" customWidth="1"/>
    <col min="5263" max="5263" width="16" style="61" customWidth="1"/>
    <col min="5264" max="5264" width="16.3333333333333" style="61" customWidth="1"/>
    <col min="5265" max="5265" width="12.8333333333333" style="61" customWidth="1"/>
    <col min="5266" max="5371" width="9" style="61" hidden="1" customWidth="1"/>
    <col min="5372" max="5517" width="9.33333333333333" style="61"/>
    <col min="5518" max="5518" width="47.8333333333333" style="61" customWidth="1"/>
    <col min="5519" max="5519" width="16" style="61" customWidth="1"/>
    <col min="5520" max="5520" width="16.3333333333333" style="61" customWidth="1"/>
    <col min="5521" max="5521" width="12.8333333333333" style="61" customWidth="1"/>
    <col min="5522" max="5627" width="9" style="61" hidden="1" customWidth="1"/>
    <col min="5628" max="5773" width="9.33333333333333" style="61"/>
    <col min="5774" max="5774" width="47.8333333333333" style="61" customWidth="1"/>
    <col min="5775" max="5775" width="16" style="61" customWidth="1"/>
    <col min="5776" max="5776" width="16.3333333333333" style="61" customWidth="1"/>
    <col min="5777" max="5777" width="12.8333333333333" style="61" customWidth="1"/>
    <col min="5778" max="5883" width="9" style="61" hidden="1" customWidth="1"/>
    <col min="5884" max="6029" width="9.33333333333333" style="61"/>
    <col min="6030" max="6030" width="47.8333333333333" style="61" customWidth="1"/>
    <col min="6031" max="6031" width="16" style="61" customWidth="1"/>
    <col min="6032" max="6032" width="16.3333333333333" style="61" customWidth="1"/>
    <col min="6033" max="6033" width="12.8333333333333" style="61" customWidth="1"/>
    <col min="6034" max="6139" width="9" style="61" hidden="1" customWidth="1"/>
    <col min="6140" max="6285" width="9.33333333333333" style="61"/>
    <col min="6286" max="6286" width="47.8333333333333" style="61" customWidth="1"/>
    <col min="6287" max="6287" width="16" style="61" customWidth="1"/>
    <col min="6288" max="6288" width="16.3333333333333" style="61" customWidth="1"/>
    <col min="6289" max="6289" width="12.8333333333333" style="61" customWidth="1"/>
    <col min="6290" max="6395" width="9" style="61" hidden="1" customWidth="1"/>
    <col min="6396" max="6541" width="9.33333333333333" style="61"/>
    <col min="6542" max="6542" width="47.8333333333333" style="61" customWidth="1"/>
    <col min="6543" max="6543" width="16" style="61" customWidth="1"/>
    <col min="6544" max="6544" width="16.3333333333333" style="61" customWidth="1"/>
    <col min="6545" max="6545" width="12.8333333333333" style="61" customWidth="1"/>
    <col min="6546" max="6651" width="9" style="61" hidden="1" customWidth="1"/>
    <col min="6652" max="6797" width="9.33333333333333" style="61"/>
    <col min="6798" max="6798" width="47.8333333333333" style="61" customWidth="1"/>
    <col min="6799" max="6799" width="16" style="61" customWidth="1"/>
    <col min="6800" max="6800" width="16.3333333333333" style="61" customWidth="1"/>
    <col min="6801" max="6801" width="12.8333333333333" style="61" customWidth="1"/>
    <col min="6802" max="6907" width="9" style="61" hidden="1" customWidth="1"/>
    <col min="6908" max="7053" width="9.33333333333333" style="61"/>
    <col min="7054" max="7054" width="47.8333333333333" style="61" customWidth="1"/>
    <col min="7055" max="7055" width="16" style="61" customWidth="1"/>
    <col min="7056" max="7056" width="16.3333333333333" style="61" customWidth="1"/>
    <col min="7057" max="7057" width="12.8333333333333" style="61" customWidth="1"/>
    <col min="7058" max="7163" width="9" style="61" hidden="1" customWidth="1"/>
    <col min="7164" max="7309" width="9.33333333333333" style="61"/>
    <col min="7310" max="7310" width="47.8333333333333" style="61" customWidth="1"/>
    <col min="7311" max="7311" width="16" style="61" customWidth="1"/>
    <col min="7312" max="7312" width="16.3333333333333" style="61" customWidth="1"/>
    <col min="7313" max="7313" width="12.8333333333333" style="61" customWidth="1"/>
    <col min="7314" max="7419" width="9" style="61" hidden="1" customWidth="1"/>
    <col min="7420" max="7565" width="9.33333333333333" style="61"/>
    <col min="7566" max="7566" width="47.8333333333333" style="61" customWidth="1"/>
    <col min="7567" max="7567" width="16" style="61" customWidth="1"/>
    <col min="7568" max="7568" width="16.3333333333333" style="61" customWidth="1"/>
    <col min="7569" max="7569" width="12.8333333333333" style="61" customWidth="1"/>
    <col min="7570" max="7675" width="9" style="61" hidden="1" customWidth="1"/>
    <col min="7676" max="7821" width="9.33333333333333" style="61"/>
    <col min="7822" max="7822" width="47.8333333333333" style="61" customWidth="1"/>
    <col min="7823" max="7823" width="16" style="61" customWidth="1"/>
    <col min="7824" max="7824" width="16.3333333333333" style="61" customWidth="1"/>
    <col min="7825" max="7825" width="12.8333333333333" style="61" customWidth="1"/>
    <col min="7826" max="7931" width="9" style="61" hidden="1" customWidth="1"/>
    <col min="7932" max="8077" width="9.33333333333333" style="61"/>
    <col min="8078" max="8078" width="47.8333333333333" style="61" customWidth="1"/>
    <col min="8079" max="8079" width="16" style="61" customWidth="1"/>
    <col min="8080" max="8080" width="16.3333333333333" style="61" customWidth="1"/>
    <col min="8081" max="8081" width="12.8333333333333" style="61" customWidth="1"/>
    <col min="8082" max="8187" width="9" style="61" hidden="1" customWidth="1"/>
    <col min="8188" max="8333" width="9.33333333333333" style="61"/>
    <col min="8334" max="8334" width="47.8333333333333" style="61" customWidth="1"/>
    <col min="8335" max="8335" width="16" style="61" customWidth="1"/>
    <col min="8336" max="8336" width="16.3333333333333" style="61" customWidth="1"/>
    <col min="8337" max="8337" width="12.8333333333333" style="61" customWidth="1"/>
    <col min="8338" max="8443" width="9" style="61" hidden="1" customWidth="1"/>
    <col min="8444" max="8589" width="9.33333333333333" style="61"/>
    <col min="8590" max="8590" width="47.8333333333333" style="61" customWidth="1"/>
    <col min="8591" max="8591" width="16" style="61" customWidth="1"/>
    <col min="8592" max="8592" width="16.3333333333333" style="61" customWidth="1"/>
    <col min="8593" max="8593" width="12.8333333333333" style="61" customWidth="1"/>
    <col min="8594" max="8699" width="9" style="61" hidden="1" customWidth="1"/>
    <col min="8700" max="8845" width="9.33333333333333" style="61"/>
    <col min="8846" max="8846" width="47.8333333333333" style="61" customWidth="1"/>
    <col min="8847" max="8847" width="16" style="61" customWidth="1"/>
    <col min="8848" max="8848" width="16.3333333333333" style="61" customWidth="1"/>
    <col min="8849" max="8849" width="12.8333333333333" style="61" customWidth="1"/>
    <col min="8850" max="8955" width="9" style="61" hidden="1" customWidth="1"/>
    <col min="8956" max="9101" width="9.33333333333333" style="61"/>
    <col min="9102" max="9102" width="47.8333333333333" style="61" customWidth="1"/>
    <col min="9103" max="9103" width="16" style="61" customWidth="1"/>
    <col min="9104" max="9104" width="16.3333333333333" style="61" customWidth="1"/>
    <col min="9105" max="9105" width="12.8333333333333" style="61" customWidth="1"/>
    <col min="9106" max="9211" width="9" style="61" hidden="1" customWidth="1"/>
    <col min="9212" max="9357" width="9.33333333333333" style="61"/>
    <col min="9358" max="9358" width="47.8333333333333" style="61" customWidth="1"/>
    <col min="9359" max="9359" width="16" style="61" customWidth="1"/>
    <col min="9360" max="9360" width="16.3333333333333" style="61" customWidth="1"/>
    <col min="9361" max="9361" width="12.8333333333333" style="61" customWidth="1"/>
    <col min="9362" max="9467" width="9" style="61" hidden="1" customWidth="1"/>
    <col min="9468" max="9613" width="9.33333333333333" style="61"/>
    <col min="9614" max="9614" width="47.8333333333333" style="61" customWidth="1"/>
    <col min="9615" max="9615" width="16" style="61" customWidth="1"/>
    <col min="9616" max="9616" width="16.3333333333333" style="61" customWidth="1"/>
    <col min="9617" max="9617" width="12.8333333333333" style="61" customWidth="1"/>
    <col min="9618" max="9723" width="9" style="61" hidden="1" customWidth="1"/>
    <col min="9724" max="9869" width="9.33333333333333" style="61"/>
    <col min="9870" max="9870" width="47.8333333333333" style="61" customWidth="1"/>
    <col min="9871" max="9871" width="16" style="61" customWidth="1"/>
    <col min="9872" max="9872" width="16.3333333333333" style="61" customWidth="1"/>
    <col min="9873" max="9873" width="12.8333333333333" style="61" customWidth="1"/>
    <col min="9874" max="9979" width="9" style="61" hidden="1" customWidth="1"/>
    <col min="9980" max="10125" width="9.33333333333333" style="61"/>
    <col min="10126" max="10126" width="47.8333333333333" style="61" customWidth="1"/>
    <col min="10127" max="10127" width="16" style="61" customWidth="1"/>
    <col min="10128" max="10128" width="16.3333333333333" style="61" customWidth="1"/>
    <col min="10129" max="10129" width="12.8333333333333" style="61" customWidth="1"/>
    <col min="10130" max="10235" width="9" style="61" hidden="1" customWidth="1"/>
    <col min="10236" max="10381" width="9.33333333333333" style="61"/>
    <col min="10382" max="10382" width="47.8333333333333" style="61" customWidth="1"/>
    <col min="10383" max="10383" width="16" style="61" customWidth="1"/>
    <col min="10384" max="10384" width="16.3333333333333" style="61" customWidth="1"/>
    <col min="10385" max="10385" width="12.8333333333333" style="61" customWidth="1"/>
    <col min="10386" max="10491" width="9" style="61" hidden="1" customWidth="1"/>
    <col min="10492" max="10637" width="9.33333333333333" style="61"/>
    <col min="10638" max="10638" width="47.8333333333333" style="61" customWidth="1"/>
    <col min="10639" max="10639" width="16" style="61" customWidth="1"/>
    <col min="10640" max="10640" width="16.3333333333333" style="61" customWidth="1"/>
    <col min="10641" max="10641" width="12.8333333333333" style="61" customWidth="1"/>
    <col min="10642" max="10747" width="9" style="61" hidden="1" customWidth="1"/>
    <col min="10748" max="10893" width="9.33333333333333" style="61"/>
    <col min="10894" max="10894" width="47.8333333333333" style="61" customWidth="1"/>
    <col min="10895" max="10895" width="16" style="61" customWidth="1"/>
    <col min="10896" max="10896" width="16.3333333333333" style="61" customWidth="1"/>
    <col min="10897" max="10897" width="12.8333333333333" style="61" customWidth="1"/>
    <col min="10898" max="11003" width="9" style="61" hidden="1" customWidth="1"/>
    <col min="11004" max="11149" width="9.33333333333333" style="61"/>
    <col min="11150" max="11150" width="47.8333333333333" style="61" customWidth="1"/>
    <col min="11151" max="11151" width="16" style="61" customWidth="1"/>
    <col min="11152" max="11152" width="16.3333333333333" style="61" customWidth="1"/>
    <col min="11153" max="11153" width="12.8333333333333" style="61" customWidth="1"/>
    <col min="11154" max="11259" width="9" style="61" hidden="1" customWidth="1"/>
    <col min="11260" max="11405" width="9.33333333333333" style="61"/>
    <col min="11406" max="11406" width="47.8333333333333" style="61" customWidth="1"/>
    <col min="11407" max="11407" width="16" style="61" customWidth="1"/>
    <col min="11408" max="11408" width="16.3333333333333" style="61" customWidth="1"/>
    <col min="11409" max="11409" width="12.8333333333333" style="61" customWidth="1"/>
    <col min="11410" max="11515" width="9" style="61" hidden="1" customWidth="1"/>
    <col min="11516" max="11661" width="9.33333333333333" style="61"/>
    <col min="11662" max="11662" width="47.8333333333333" style="61" customWidth="1"/>
    <col min="11663" max="11663" width="16" style="61" customWidth="1"/>
    <col min="11664" max="11664" width="16.3333333333333" style="61" customWidth="1"/>
    <col min="11665" max="11665" width="12.8333333333333" style="61" customWidth="1"/>
    <col min="11666" max="11771" width="9" style="61" hidden="1" customWidth="1"/>
    <col min="11772" max="11917" width="9.33333333333333" style="61"/>
    <col min="11918" max="11918" width="47.8333333333333" style="61" customWidth="1"/>
    <col min="11919" max="11919" width="16" style="61" customWidth="1"/>
    <col min="11920" max="11920" width="16.3333333333333" style="61" customWidth="1"/>
    <col min="11921" max="11921" width="12.8333333333333" style="61" customWidth="1"/>
    <col min="11922" max="12027" width="9" style="61" hidden="1" customWidth="1"/>
    <col min="12028" max="12173" width="9.33333333333333" style="61"/>
    <col min="12174" max="12174" width="47.8333333333333" style="61" customWidth="1"/>
    <col min="12175" max="12175" width="16" style="61" customWidth="1"/>
    <col min="12176" max="12176" width="16.3333333333333" style="61" customWidth="1"/>
    <col min="12177" max="12177" width="12.8333333333333" style="61" customWidth="1"/>
    <col min="12178" max="12283" width="9" style="61" hidden="1" customWidth="1"/>
    <col min="12284" max="12429" width="9.33333333333333" style="61"/>
    <col min="12430" max="12430" width="47.8333333333333" style="61" customWidth="1"/>
    <col min="12431" max="12431" width="16" style="61" customWidth="1"/>
    <col min="12432" max="12432" width="16.3333333333333" style="61" customWidth="1"/>
    <col min="12433" max="12433" width="12.8333333333333" style="61" customWidth="1"/>
    <col min="12434" max="12539" width="9" style="61" hidden="1" customWidth="1"/>
    <col min="12540" max="12685" width="9.33333333333333" style="61"/>
    <col min="12686" max="12686" width="47.8333333333333" style="61" customWidth="1"/>
    <col min="12687" max="12687" width="16" style="61" customWidth="1"/>
    <col min="12688" max="12688" width="16.3333333333333" style="61" customWidth="1"/>
    <col min="12689" max="12689" width="12.8333333333333" style="61" customWidth="1"/>
    <col min="12690" max="12795" width="9" style="61" hidden="1" customWidth="1"/>
    <col min="12796" max="12941" width="9.33333333333333" style="61"/>
    <col min="12942" max="12942" width="47.8333333333333" style="61" customWidth="1"/>
    <col min="12943" max="12943" width="16" style="61" customWidth="1"/>
    <col min="12944" max="12944" width="16.3333333333333" style="61" customWidth="1"/>
    <col min="12945" max="12945" width="12.8333333333333" style="61" customWidth="1"/>
    <col min="12946" max="13051" width="9" style="61" hidden="1" customWidth="1"/>
    <col min="13052" max="13197" width="9.33333333333333" style="61"/>
    <col min="13198" max="13198" width="47.8333333333333" style="61" customWidth="1"/>
    <col min="13199" max="13199" width="16" style="61" customWidth="1"/>
    <col min="13200" max="13200" width="16.3333333333333" style="61" customWidth="1"/>
    <col min="13201" max="13201" width="12.8333333333333" style="61" customWidth="1"/>
    <col min="13202" max="13307" width="9" style="61" hidden="1" customWidth="1"/>
    <col min="13308" max="13453" width="9.33333333333333" style="61"/>
    <col min="13454" max="13454" width="47.8333333333333" style="61" customWidth="1"/>
    <col min="13455" max="13455" width="16" style="61" customWidth="1"/>
    <col min="13456" max="13456" width="16.3333333333333" style="61" customWidth="1"/>
    <col min="13457" max="13457" width="12.8333333333333" style="61" customWidth="1"/>
    <col min="13458" max="13563" width="9" style="61" hidden="1" customWidth="1"/>
    <col min="13564" max="13709" width="9.33333333333333" style="61"/>
    <col min="13710" max="13710" width="47.8333333333333" style="61" customWidth="1"/>
    <col min="13711" max="13711" width="16" style="61" customWidth="1"/>
    <col min="13712" max="13712" width="16.3333333333333" style="61" customWidth="1"/>
    <col min="13713" max="13713" width="12.8333333333333" style="61" customWidth="1"/>
    <col min="13714" max="13819" width="9" style="61" hidden="1" customWidth="1"/>
    <col min="13820" max="13965" width="9.33333333333333" style="61"/>
    <col min="13966" max="13966" width="47.8333333333333" style="61" customWidth="1"/>
    <col min="13967" max="13967" width="16" style="61" customWidth="1"/>
    <col min="13968" max="13968" width="16.3333333333333" style="61" customWidth="1"/>
    <col min="13969" max="13969" width="12.8333333333333" style="61" customWidth="1"/>
    <col min="13970" max="14075" width="9" style="61" hidden="1" customWidth="1"/>
    <col min="14076" max="14221" width="9.33333333333333" style="61"/>
    <col min="14222" max="14222" width="47.8333333333333" style="61" customWidth="1"/>
    <col min="14223" max="14223" width="16" style="61" customWidth="1"/>
    <col min="14224" max="14224" width="16.3333333333333" style="61" customWidth="1"/>
    <col min="14225" max="14225" width="12.8333333333333" style="61" customWidth="1"/>
    <col min="14226" max="14331" width="9" style="61" hidden="1" customWidth="1"/>
    <col min="14332" max="14477" width="9.33333333333333" style="61"/>
    <col min="14478" max="14478" width="47.8333333333333" style="61" customWidth="1"/>
    <col min="14479" max="14479" width="16" style="61" customWidth="1"/>
    <col min="14480" max="14480" width="16.3333333333333" style="61" customWidth="1"/>
    <col min="14481" max="14481" width="12.8333333333333" style="61" customWidth="1"/>
    <col min="14482" max="14587" width="9" style="61" hidden="1" customWidth="1"/>
    <col min="14588" max="14733" width="9.33333333333333" style="61"/>
    <col min="14734" max="14734" width="47.8333333333333" style="61" customWidth="1"/>
    <col min="14735" max="14735" width="16" style="61" customWidth="1"/>
    <col min="14736" max="14736" width="16.3333333333333" style="61" customWidth="1"/>
    <col min="14737" max="14737" width="12.8333333333333" style="61" customWidth="1"/>
    <col min="14738" max="14843" width="9" style="61" hidden="1" customWidth="1"/>
    <col min="14844" max="14989" width="9.33333333333333" style="61"/>
    <col min="14990" max="14990" width="47.8333333333333" style="61" customWidth="1"/>
    <col min="14991" max="14991" width="16" style="61" customWidth="1"/>
    <col min="14992" max="14992" width="16.3333333333333" style="61" customWidth="1"/>
    <col min="14993" max="14993" width="12.8333333333333" style="61" customWidth="1"/>
    <col min="14994" max="15099" width="9" style="61" hidden="1" customWidth="1"/>
    <col min="15100" max="15245" width="9.33333333333333" style="61"/>
    <col min="15246" max="15246" width="47.8333333333333" style="61" customWidth="1"/>
    <col min="15247" max="15247" width="16" style="61" customWidth="1"/>
    <col min="15248" max="15248" width="16.3333333333333" style="61" customWidth="1"/>
    <col min="15249" max="15249" width="12.8333333333333" style="61" customWidth="1"/>
    <col min="15250" max="15355" width="9" style="61" hidden="1" customWidth="1"/>
    <col min="15356" max="15501" width="9.33333333333333" style="61"/>
    <col min="15502" max="15502" width="47.8333333333333" style="61" customWidth="1"/>
    <col min="15503" max="15503" width="16" style="61" customWidth="1"/>
    <col min="15504" max="15504" width="16.3333333333333" style="61" customWidth="1"/>
    <col min="15505" max="15505" width="12.8333333333333" style="61" customWidth="1"/>
    <col min="15506" max="15611" width="9" style="61" hidden="1" customWidth="1"/>
    <col min="15612" max="15757" width="9.33333333333333" style="61"/>
    <col min="15758" max="15758" width="47.8333333333333" style="61" customWidth="1"/>
    <col min="15759" max="15759" width="16" style="61" customWidth="1"/>
    <col min="15760" max="15760" width="16.3333333333333" style="61" customWidth="1"/>
    <col min="15761" max="15761" width="12.8333333333333" style="61" customWidth="1"/>
    <col min="15762" max="15867" width="9" style="61" hidden="1" customWidth="1"/>
    <col min="15868" max="16013" width="9.33333333333333" style="61"/>
    <col min="16014" max="16014" width="47.8333333333333" style="61" customWidth="1"/>
    <col min="16015" max="16015" width="16" style="61" customWidth="1"/>
    <col min="16016" max="16016" width="16.3333333333333" style="61" customWidth="1"/>
    <col min="16017" max="16017" width="12.8333333333333" style="61" customWidth="1"/>
    <col min="16018" max="16123" width="9" style="61" hidden="1" customWidth="1"/>
    <col min="16124" max="16377" width="9.33333333333333" style="61"/>
    <col min="16378" max="16380" width="9.33333333333333" style="61" customWidth="1"/>
    <col min="16381" max="16384" width="9" style="61"/>
  </cols>
  <sheetData>
    <row r="1" ht="28.5" customHeight="1" spans="1:2">
      <c r="A1" s="62" t="s">
        <v>1660</v>
      </c>
      <c r="B1" s="76"/>
    </row>
    <row r="2" ht="19.5" customHeight="1" spans="1:2">
      <c r="A2" s="63"/>
      <c r="B2" s="64" t="s">
        <v>65</v>
      </c>
    </row>
    <row r="3" ht="36" customHeight="1" spans="1:2">
      <c r="A3" s="65" t="s">
        <v>1569</v>
      </c>
      <c r="B3" s="65" t="s">
        <v>67</v>
      </c>
    </row>
    <row r="4" ht="18" customHeight="1" spans="1:2">
      <c r="A4" s="77" t="s">
        <v>1661</v>
      </c>
      <c r="B4" s="78">
        <v>440</v>
      </c>
    </row>
    <row r="5" ht="18" customHeight="1" spans="1:2">
      <c r="A5" s="78" t="s">
        <v>1662</v>
      </c>
      <c r="B5" s="79">
        <v>0</v>
      </c>
    </row>
    <row r="6" ht="18" customHeight="1" spans="1:2">
      <c r="A6" s="78" t="s">
        <v>1663</v>
      </c>
      <c r="B6" s="79">
        <v>0</v>
      </c>
    </row>
    <row r="7" ht="18" customHeight="1" spans="1:2">
      <c r="A7" s="77" t="s">
        <v>1664</v>
      </c>
      <c r="B7" s="79">
        <v>0</v>
      </c>
    </row>
    <row r="8" ht="18" customHeight="1" spans="1:2">
      <c r="A8" s="78" t="s">
        <v>1665</v>
      </c>
      <c r="B8" s="79">
        <v>0</v>
      </c>
    </row>
    <row r="9" ht="18" customHeight="1" spans="1:2">
      <c r="A9" s="78" t="s">
        <v>1666</v>
      </c>
      <c r="B9" s="73">
        <v>0</v>
      </c>
    </row>
    <row r="10" ht="18" customHeight="1" spans="1:2">
      <c r="A10" s="80" t="s">
        <v>1667</v>
      </c>
      <c r="B10" s="73">
        <v>430</v>
      </c>
    </row>
    <row r="11" ht="18" customHeight="1" spans="1:2">
      <c r="A11" s="81" t="s">
        <v>1668</v>
      </c>
      <c r="B11" s="73">
        <v>870</v>
      </c>
    </row>
    <row r="12" ht="19.5" customHeight="1"/>
  </sheetData>
  <mergeCells count="1">
    <mergeCell ref="A1:B1"/>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40"/>
  <sheetViews>
    <sheetView workbookViewId="0">
      <selection activeCell="Q34" sqref="Q34"/>
    </sheetView>
  </sheetViews>
  <sheetFormatPr defaultColWidth="9" defaultRowHeight="11.25" outlineLevelCol="2"/>
  <cols>
    <col min="1" max="1" width="13.8333333333333" style="61" customWidth="1"/>
    <col min="2" max="2" width="65" style="61" customWidth="1"/>
    <col min="3" max="3" width="36.8333333333333" style="61" customWidth="1"/>
    <col min="4" max="142" width="9.33333333333333" style="61"/>
    <col min="143" max="143" width="47.8333333333333" style="61" customWidth="1"/>
    <col min="144" max="144" width="16" style="61" customWidth="1"/>
    <col min="145" max="145" width="16.3333333333333" style="61" customWidth="1"/>
    <col min="146" max="146" width="12.8333333333333" style="61" customWidth="1"/>
    <col min="147" max="252" width="9" style="61" hidden="1" customWidth="1"/>
    <col min="253" max="398" width="9.33333333333333" style="61"/>
    <col min="399" max="399" width="47.8333333333333" style="61" customWidth="1"/>
    <col min="400" max="400" width="16" style="61" customWidth="1"/>
    <col min="401" max="401" width="16.3333333333333" style="61" customWidth="1"/>
    <col min="402" max="402" width="12.8333333333333" style="61" customWidth="1"/>
    <col min="403" max="508" width="9" style="61" hidden="1" customWidth="1"/>
    <col min="509" max="654" width="9.33333333333333" style="61"/>
    <col min="655" max="655" width="47.8333333333333" style="61" customWidth="1"/>
    <col min="656" max="656" width="16" style="61" customWidth="1"/>
    <col min="657" max="657" width="16.3333333333333" style="61" customWidth="1"/>
    <col min="658" max="658" width="12.8333333333333" style="61" customWidth="1"/>
    <col min="659" max="764" width="9" style="61" hidden="1" customWidth="1"/>
    <col min="765" max="910" width="9.33333333333333" style="61"/>
    <col min="911" max="911" width="47.8333333333333" style="61" customWidth="1"/>
    <col min="912" max="912" width="16" style="61" customWidth="1"/>
    <col min="913" max="913" width="16.3333333333333" style="61" customWidth="1"/>
    <col min="914" max="914" width="12.8333333333333" style="61" customWidth="1"/>
    <col min="915" max="1020" width="9" style="61" hidden="1" customWidth="1"/>
    <col min="1021" max="1166" width="9.33333333333333" style="61"/>
    <col min="1167" max="1167" width="47.8333333333333" style="61" customWidth="1"/>
    <col min="1168" max="1168" width="16" style="61" customWidth="1"/>
    <col min="1169" max="1169" width="16.3333333333333" style="61" customWidth="1"/>
    <col min="1170" max="1170" width="12.8333333333333" style="61" customWidth="1"/>
    <col min="1171" max="1276" width="9" style="61" hidden="1" customWidth="1"/>
    <col min="1277" max="1422" width="9.33333333333333" style="61"/>
    <col min="1423" max="1423" width="47.8333333333333" style="61" customWidth="1"/>
    <col min="1424" max="1424" width="16" style="61" customWidth="1"/>
    <col min="1425" max="1425" width="16.3333333333333" style="61" customWidth="1"/>
    <col min="1426" max="1426" width="12.8333333333333" style="61" customWidth="1"/>
    <col min="1427" max="1532" width="9" style="61" hidden="1" customWidth="1"/>
    <col min="1533" max="1678" width="9.33333333333333" style="61"/>
    <col min="1679" max="1679" width="47.8333333333333" style="61" customWidth="1"/>
    <col min="1680" max="1680" width="16" style="61" customWidth="1"/>
    <col min="1681" max="1681" width="16.3333333333333" style="61" customWidth="1"/>
    <col min="1682" max="1682" width="12.8333333333333" style="61" customWidth="1"/>
    <col min="1683" max="1788" width="9" style="61" hidden="1" customWidth="1"/>
    <col min="1789" max="1934" width="9.33333333333333" style="61"/>
    <col min="1935" max="1935" width="47.8333333333333" style="61" customWidth="1"/>
    <col min="1936" max="1936" width="16" style="61" customWidth="1"/>
    <col min="1937" max="1937" width="16.3333333333333" style="61" customWidth="1"/>
    <col min="1938" max="1938" width="12.8333333333333" style="61" customWidth="1"/>
    <col min="1939" max="2044" width="9" style="61" hidden="1" customWidth="1"/>
    <col min="2045" max="2190" width="9.33333333333333" style="61"/>
    <col min="2191" max="2191" width="47.8333333333333" style="61" customWidth="1"/>
    <col min="2192" max="2192" width="16" style="61" customWidth="1"/>
    <col min="2193" max="2193" width="16.3333333333333" style="61" customWidth="1"/>
    <col min="2194" max="2194" width="12.8333333333333" style="61" customWidth="1"/>
    <col min="2195" max="2300" width="9" style="61" hidden="1" customWidth="1"/>
    <col min="2301" max="2446" width="9.33333333333333" style="61"/>
    <col min="2447" max="2447" width="47.8333333333333" style="61" customWidth="1"/>
    <col min="2448" max="2448" width="16" style="61" customWidth="1"/>
    <col min="2449" max="2449" width="16.3333333333333" style="61" customWidth="1"/>
    <col min="2450" max="2450" width="12.8333333333333" style="61" customWidth="1"/>
    <col min="2451" max="2556" width="9" style="61" hidden="1" customWidth="1"/>
    <col min="2557" max="2702" width="9.33333333333333" style="61"/>
    <col min="2703" max="2703" width="47.8333333333333" style="61" customWidth="1"/>
    <col min="2704" max="2704" width="16" style="61" customWidth="1"/>
    <col min="2705" max="2705" width="16.3333333333333" style="61" customWidth="1"/>
    <col min="2706" max="2706" width="12.8333333333333" style="61" customWidth="1"/>
    <col min="2707" max="2812" width="9" style="61" hidden="1" customWidth="1"/>
    <col min="2813" max="2958" width="9.33333333333333" style="61"/>
    <col min="2959" max="2959" width="47.8333333333333" style="61" customWidth="1"/>
    <col min="2960" max="2960" width="16" style="61" customWidth="1"/>
    <col min="2961" max="2961" width="16.3333333333333" style="61" customWidth="1"/>
    <col min="2962" max="2962" width="12.8333333333333" style="61" customWidth="1"/>
    <col min="2963" max="3068" width="9" style="61" hidden="1" customWidth="1"/>
    <col min="3069" max="3214" width="9.33333333333333" style="61"/>
    <col min="3215" max="3215" width="47.8333333333333" style="61" customWidth="1"/>
    <col min="3216" max="3216" width="16" style="61" customWidth="1"/>
    <col min="3217" max="3217" width="16.3333333333333" style="61" customWidth="1"/>
    <col min="3218" max="3218" width="12.8333333333333" style="61" customWidth="1"/>
    <col min="3219" max="3324" width="9" style="61" hidden="1" customWidth="1"/>
    <col min="3325" max="3470" width="9.33333333333333" style="61"/>
    <col min="3471" max="3471" width="47.8333333333333" style="61" customWidth="1"/>
    <col min="3472" max="3472" width="16" style="61" customWidth="1"/>
    <col min="3473" max="3473" width="16.3333333333333" style="61" customWidth="1"/>
    <col min="3474" max="3474" width="12.8333333333333" style="61" customWidth="1"/>
    <col min="3475" max="3580" width="9" style="61" hidden="1" customWidth="1"/>
    <col min="3581" max="3726" width="9.33333333333333" style="61"/>
    <col min="3727" max="3727" width="47.8333333333333" style="61" customWidth="1"/>
    <col min="3728" max="3728" width="16" style="61" customWidth="1"/>
    <col min="3729" max="3729" width="16.3333333333333" style="61" customWidth="1"/>
    <col min="3730" max="3730" width="12.8333333333333" style="61" customWidth="1"/>
    <col min="3731" max="3836" width="9" style="61" hidden="1" customWidth="1"/>
    <col min="3837" max="3982" width="9.33333333333333" style="61"/>
    <col min="3983" max="3983" width="47.8333333333333" style="61" customWidth="1"/>
    <col min="3984" max="3984" width="16" style="61" customWidth="1"/>
    <col min="3985" max="3985" width="16.3333333333333" style="61" customWidth="1"/>
    <col min="3986" max="3986" width="12.8333333333333" style="61" customWidth="1"/>
    <col min="3987" max="4092" width="9" style="61" hidden="1" customWidth="1"/>
    <col min="4093" max="4238" width="9.33333333333333" style="61"/>
    <col min="4239" max="4239" width="47.8333333333333" style="61" customWidth="1"/>
    <col min="4240" max="4240" width="16" style="61" customWidth="1"/>
    <col min="4241" max="4241" width="16.3333333333333" style="61" customWidth="1"/>
    <col min="4242" max="4242" width="12.8333333333333" style="61" customWidth="1"/>
    <col min="4243" max="4348" width="9" style="61" hidden="1" customWidth="1"/>
    <col min="4349" max="4494" width="9.33333333333333" style="61"/>
    <col min="4495" max="4495" width="47.8333333333333" style="61" customWidth="1"/>
    <col min="4496" max="4496" width="16" style="61" customWidth="1"/>
    <col min="4497" max="4497" width="16.3333333333333" style="61" customWidth="1"/>
    <col min="4498" max="4498" width="12.8333333333333" style="61" customWidth="1"/>
    <col min="4499" max="4604" width="9" style="61" hidden="1" customWidth="1"/>
    <col min="4605" max="4750" width="9.33333333333333" style="61"/>
    <col min="4751" max="4751" width="47.8333333333333" style="61" customWidth="1"/>
    <col min="4752" max="4752" width="16" style="61" customWidth="1"/>
    <col min="4753" max="4753" width="16.3333333333333" style="61" customWidth="1"/>
    <col min="4754" max="4754" width="12.8333333333333" style="61" customWidth="1"/>
    <col min="4755" max="4860" width="9" style="61" hidden="1" customWidth="1"/>
    <col min="4861" max="5006" width="9.33333333333333" style="61"/>
    <col min="5007" max="5007" width="47.8333333333333" style="61" customWidth="1"/>
    <col min="5008" max="5008" width="16" style="61" customWidth="1"/>
    <col min="5009" max="5009" width="16.3333333333333" style="61" customWidth="1"/>
    <col min="5010" max="5010" width="12.8333333333333" style="61" customWidth="1"/>
    <col min="5011" max="5116" width="9" style="61" hidden="1" customWidth="1"/>
    <col min="5117" max="5262" width="9.33333333333333" style="61"/>
    <col min="5263" max="5263" width="47.8333333333333" style="61" customWidth="1"/>
    <col min="5264" max="5264" width="16" style="61" customWidth="1"/>
    <col min="5265" max="5265" width="16.3333333333333" style="61" customWidth="1"/>
    <col min="5266" max="5266" width="12.8333333333333" style="61" customWidth="1"/>
    <col min="5267" max="5372" width="9" style="61" hidden="1" customWidth="1"/>
    <col min="5373" max="5518" width="9.33333333333333" style="61"/>
    <col min="5519" max="5519" width="47.8333333333333" style="61" customWidth="1"/>
    <col min="5520" max="5520" width="16" style="61" customWidth="1"/>
    <col min="5521" max="5521" width="16.3333333333333" style="61" customWidth="1"/>
    <col min="5522" max="5522" width="12.8333333333333" style="61" customWidth="1"/>
    <col min="5523" max="5628" width="9" style="61" hidden="1" customWidth="1"/>
    <col min="5629" max="5774" width="9.33333333333333" style="61"/>
    <col min="5775" max="5775" width="47.8333333333333" style="61" customWidth="1"/>
    <col min="5776" max="5776" width="16" style="61" customWidth="1"/>
    <col min="5777" max="5777" width="16.3333333333333" style="61" customWidth="1"/>
    <col min="5778" max="5778" width="12.8333333333333" style="61" customWidth="1"/>
    <col min="5779" max="5884" width="9" style="61" hidden="1" customWidth="1"/>
    <col min="5885" max="6030" width="9.33333333333333" style="61"/>
    <col min="6031" max="6031" width="47.8333333333333" style="61" customWidth="1"/>
    <col min="6032" max="6032" width="16" style="61" customWidth="1"/>
    <col min="6033" max="6033" width="16.3333333333333" style="61" customWidth="1"/>
    <col min="6034" max="6034" width="12.8333333333333" style="61" customWidth="1"/>
    <col min="6035" max="6140" width="9" style="61" hidden="1" customWidth="1"/>
    <col min="6141" max="6286" width="9.33333333333333" style="61"/>
    <col min="6287" max="6287" width="47.8333333333333" style="61" customWidth="1"/>
    <col min="6288" max="6288" width="16" style="61" customWidth="1"/>
    <col min="6289" max="6289" width="16.3333333333333" style="61" customWidth="1"/>
    <col min="6290" max="6290" width="12.8333333333333" style="61" customWidth="1"/>
    <col min="6291" max="6396" width="9" style="61" hidden="1" customWidth="1"/>
    <col min="6397" max="6542" width="9.33333333333333" style="61"/>
    <col min="6543" max="6543" width="47.8333333333333" style="61" customWidth="1"/>
    <col min="6544" max="6544" width="16" style="61" customWidth="1"/>
    <col min="6545" max="6545" width="16.3333333333333" style="61" customWidth="1"/>
    <col min="6546" max="6546" width="12.8333333333333" style="61" customWidth="1"/>
    <col min="6547" max="6652" width="9" style="61" hidden="1" customWidth="1"/>
    <col min="6653" max="6798" width="9.33333333333333" style="61"/>
    <col min="6799" max="6799" width="47.8333333333333" style="61" customWidth="1"/>
    <col min="6800" max="6800" width="16" style="61" customWidth="1"/>
    <col min="6801" max="6801" width="16.3333333333333" style="61" customWidth="1"/>
    <col min="6802" max="6802" width="12.8333333333333" style="61" customWidth="1"/>
    <col min="6803" max="6908" width="9" style="61" hidden="1" customWidth="1"/>
    <col min="6909" max="7054" width="9.33333333333333" style="61"/>
    <col min="7055" max="7055" width="47.8333333333333" style="61" customWidth="1"/>
    <col min="7056" max="7056" width="16" style="61" customWidth="1"/>
    <col min="7057" max="7057" width="16.3333333333333" style="61" customWidth="1"/>
    <col min="7058" max="7058" width="12.8333333333333" style="61" customWidth="1"/>
    <col min="7059" max="7164" width="9" style="61" hidden="1" customWidth="1"/>
    <col min="7165" max="7310" width="9.33333333333333" style="61"/>
    <col min="7311" max="7311" width="47.8333333333333" style="61" customWidth="1"/>
    <col min="7312" max="7312" width="16" style="61" customWidth="1"/>
    <col min="7313" max="7313" width="16.3333333333333" style="61" customWidth="1"/>
    <col min="7314" max="7314" width="12.8333333333333" style="61" customWidth="1"/>
    <col min="7315" max="7420" width="9" style="61" hidden="1" customWidth="1"/>
    <col min="7421" max="7566" width="9.33333333333333" style="61"/>
    <col min="7567" max="7567" width="47.8333333333333" style="61" customWidth="1"/>
    <col min="7568" max="7568" width="16" style="61" customWidth="1"/>
    <col min="7569" max="7569" width="16.3333333333333" style="61" customWidth="1"/>
    <col min="7570" max="7570" width="12.8333333333333" style="61" customWidth="1"/>
    <col min="7571" max="7676" width="9" style="61" hidden="1" customWidth="1"/>
    <col min="7677" max="7822" width="9.33333333333333" style="61"/>
    <col min="7823" max="7823" width="47.8333333333333" style="61" customWidth="1"/>
    <col min="7824" max="7824" width="16" style="61" customWidth="1"/>
    <col min="7825" max="7825" width="16.3333333333333" style="61" customWidth="1"/>
    <col min="7826" max="7826" width="12.8333333333333" style="61" customWidth="1"/>
    <col min="7827" max="7932" width="9" style="61" hidden="1" customWidth="1"/>
    <col min="7933" max="8078" width="9.33333333333333" style="61"/>
    <col min="8079" max="8079" width="47.8333333333333" style="61" customWidth="1"/>
    <col min="8080" max="8080" width="16" style="61" customWidth="1"/>
    <col min="8081" max="8081" width="16.3333333333333" style="61" customWidth="1"/>
    <col min="8082" max="8082" width="12.8333333333333" style="61" customWidth="1"/>
    <col min="8083" max="8188" width="9" style="61" hidden="1" customWidth="1"/>
    <col min="8189" max="8334" width="9.33333333333333" style="61"/>
    <col min="8335" max="8335" width="47.8333333333333" style="61" customWidth="1"/>
    <col min="8336" max="8336" width="16" style="61" customWidth="1"/>
    <col min="8337" max="8337" width="16.3333333333333" style="61" customWidth="1"/>
    <col min="8338" max="8338" width="12.8333333333333" style="61" customWidth="1"/>
    <col min="8339" max="8444" width="9" style="61" hidden="1" customWidth="1"/>
    <col min="8445" max="8590" width="9.33333333333333" style="61"/>
    <col min="8591" max="8591" width="47.8333333333333" style="61" customWidth="1"/>
    <col min="8592" max="8592" width="16" style="61" customWidth="1"/>
    <col min="8593" max="8593" width="16.3333333333333" style="61" customWidth="1"/>
    <col min="8594" max="8594" width="12.8333333333333" style="61" customWidth="1"/>
    <col min="8595" max="8700" width="9" style="61" hidden="1" customWidth="1"/>
    <col min="8701" max="8846" width="9.33333333333333" style="61"/>
    <col min="8847" max="8847" width="47.8333333333333" style="61" customWidth="1"/>
    <col min="8848" max="8848" width="16" style="61" customWidth="1"/>
    <col min="8849" max="8849" width="16.3333333333333" style="61" customWidth="1"/>
    <col min="8850" max="8850" width="12.8333333333333" style="61" customWidth="1"/>
    <col min="8851" max="8956" width="9" style="61" hidden="1" customWidth="1"/>
    <col min="8957" max="9102" width="9.33333333333333" style="61"/>
    <col min="9103" max="9103" width="47.8333333333333" style="61" customWidth="1"/>
    <col min="9104" max="9104" width="16" style="61" customWidth="1"/>
    <col min="9105" max="9105" width="16.3333333333333" style="61" customWidth="1"/>
    <col min="9106" max="9106" width="12.8333333333333" style="61" customWidth="1"/>
    <col min="9107" max="9212" width="9" style="61" hidden="1" customWidth="1"/>
    <col min="9213" max="9358" width="9.33333333333333" style="61"/>
    <col min="9359" max="9359" width="47.8333333333333" style="61" customWidth="1"/>
    <col min="9360" max="9360" width="16" style="61" customWidth="1"/>
    <col min="9361" max="9361" width="16.3333333333333" style="61" customWidth="1"/>
    <col min="9362" max="9362" width="12.8333333333333" style="61" customWidth="1"/>
    <col min="9363" max="9468" width="9" style="61" hidden="1" customWidth="1"/>
    <col min="9469" max="9614" width="9.33333333333333" style="61"/>
    <col min="9615" max="9615" width="47.8333333333333" style="61" customWidth="1"/>
    <col min="9616" max="9616" width="16" style="61" customWidth="1"/>
    <col min="9617" max="9617" width="16.3333333333333" style="61" customWidth="1"/>
    <col min="9618" max="9618" width="12.8333333333333" style="61" customWidth="1"/>
    <col min="9619" max="9724" width="9" style="61" hidden="1" customWidth="1"/>
    <col min="9725" max="9870" width="9.33333333333333" style="61"/>
    <col min="9871" max="9871" width="47.8333333333333" style="61" customWidth="1"/>
    <col min="9872" max="9872" width="16" style="61" customWidth="1"/>
    <col min="9873" max="9873" width="16.3333333333333" style="61" customWidth="1"/>
    <col min="9874" max="9874" width="12.8333333333333" style="61" customWidth="1"/>
    <col min="9875" max="9980" width="9" style="61" hidden="1" customWidth="1"/>
    <col min="9981" max="10126" width="9.33333333333333" style="61"/>
    <col min="10127" max="10127" width="47.8333333333333" style="61" customWidth="1"/>
    <col min="10128" max="10128" width="16" style="61" customWidth="1"/>
    <col min="10129" max="10129" width="16.3333333333333" style="61" customWidth="1"/>
    <col min="10130" max="10130" width="12.8333333333333" style="61" customWidth="1"/>
    <col min="10131" max="10236" width="9" style="61" hidden="1" customWidth="1"/>
    <col min="10237" max="10382" width="9.33333333333333" style="61"/>
    <col min="10383" max="10383" width="47.8333333333333" style="61" customWidth="1"/>
    <col min="10384" max="10384" width="16" style="61" customWidth="1"/>
    <col min="10385" max="10385" width="16.3333333333333" style="61" customWidth="1"/>
    <col min="10386" max="10386" width="12.8333333333333" style="61" customWidth="1"/>
    <col min="10387" max="10492" width="9" style="61" hidden="1" customWidth="1"/>
    <col min="10493" max="10638" width="9.33333333333333" style="61"/>
    <col min="10639" max="10639" width="47.8333333333333" style="61" customWidth="1"/>
    <col min="10640" max="10640" width="16" style="61" customWidth="1"/>
    <col min="10641" max="10641" width="16.3333333333333" style="61" customWidth="1"/>
    <col min="10642" max="10642" width="12.8333333333333" style="61" customWidth="1"/>
    <col min="10643" max="10748" width="9" style="61" hidden="1" customWidth="1"/>
    <col min="10749" max="10894" width="9.33333333333333" style="61"/>
    <col min="10895" max="10895" width="47.8333333333333" style="61" customWidth="1"/>
    <col min="10896" max="10896" width="16" style="61" customWidth="1"/>
    <col min="10897" max="10897" width="16.3333333333333" style="61" customWidth="1"/>
    <col min="10898" max="10898" width="12.8333333333333" style="61" customWidth="1"/>
    <col min="10899" max="11004" width="9" style="61" hidden="1" customWidth="1"/>
    <col min="11005" max="11150" width="9.33333333333333" style="61"/>
    <col min="11151" max="11151" width="47.8333333333333" style="61" customWidth="1"/>
    <col min="11152" max="11152" width="16" style="61" customWidth="1"/>
    <col min="11153" max="11153" width="16.3333333333333" style="61" customWidth="1"/>
    <col min="11154" max="11154" width="12.8333333333333" style="61" customWidth="1"/>
    <col min="11155" max="11260" width="9" style="61" hidden="1" customWidth="1"/>
    <col min="11261" max="11406" width="9.33333333333333" style="61"/>
    <col min="11407" max="11407" width="47.8333333333333" style="61" customWidth="1"/>
    <col min="11408" max="11408" width="16" style="61" customWidth="1"/>
    <col min="11409" max="11409" width="16.3333333333333" style="61" customWidth="1"/>
    <col min="11410" max="11410" width="12.8333333333333" style="61" customWidth="1"/>
    <col min="11411" max="11516" width="9" style="61" hidden="1" customWidth="1"/>
    <col min="11517" max="11662" width="9.33333333333333" style="61"/>
    <col min="11663" max="11663" width="47.8333333333333" style="61" customWidth="1"/>
    <col min="11664" max="11664" width="16" style="61" customWidth="1"/>
    <col min="11665" max="11665" width="16.3333333333333" style="61" customWidth="1"/>
    <col min="11666" max="11666" width="12.8333333333333" style="61" customWidth="1"/>
    <col min="11667" max="11772" width="9" style="61" hidden="1" customWidth="1"/>
    <col min="11773" max="11918" width="9.33333333333333" style="61"/>
    <col min="11919" max="11919" width="47.8333333333333" style="61" customWidth="1"/>
    <col min="11920" max="11920" width="16" style="61" customWidth="1"/>
    <col min="11921" max="11921" width="16.3333333333333" style="61" customWidth="1"/>
    <col min="11922" max="11922" width="12.8333333333333" style="61" customWidth="1"/>
    <col min="11923" max="12028" width="9" style="61" hidden="1" customWidth="1"/>
    <col min="12029" max="12174" width="9.33333333333333" style="61"/>
    <col min="12175" max="12175" width="47.8333333333333" style="61" customWidth="1"/>
    <col min="12176" max="12176" width="16" style="61" customWidth="1"/>
    <col min="12177" max="12177" width="16.3333333333333" style="61" customWidth="1"/>
    <col min="12178" max="12178" width="12.8333333333333" style="61" customWidth="1"/>
    <col min="12179" max="12284" width="9" style="61" hidden="1" customWidth="1"/>
    <col min="12285" max="12430" width="9.33333333333333" style="61"/>
    <col min="12431" max="12431" width="47.8333333333333" style="61" customWidth="1"/>
    <col min="12432" max="12432" width="16" style="61" customWidth="1"/>
    <col min="12433" max="12433" width="16.3333333333333" style="61" customWidth="1"/>
    <col min="12434" max="12434" width="12.8333333333333" style="61" customWidth="1"/>
    <col min="12435" max="12540" width="9" style="61" hidden="1" customWidth="1"/>
    <col min="12541" max="12686" width="9.33333333333333" style="61"/>
    <col min="12687" max="12687" width="47.8333333333333" style="61" customWidth="1"/>
    <col min="12688" max="12688" width="16" style="61" customWidth="1"/>
    <col min="12689" max="12689" width="16.3333333333333" style="61" customWidth="1"/>
    <col min="12690" max="12690" width="12.8333333333333" style="61" customWidth="1"/>
    <col min="12691" max="12796" width="9" style="61" hidden="1" customWidth="1"/>
    <col min="12797" max="12942" width="9.33333333333333" style="61"/>
    <col min="12943" max="12943" width="47.8333333333333" style="61" customWidth="1"/>
    <col min="12944" max="12944" width="16" style="61" customWidth="1"/>
    <col min="12945" max="12945" width="16.3333333333333" style="61" customWidth="1"/>
    <col min="12946" max="12946" width="12.8333333333333" style="61" customWidth="1"/>
    <col min="12947" max="13052" width="9" style="61" hidden="1" customWidth="1"/>
    <col min="13053" max="13198" width="9.33333333333333" style="61"/>
    <col min="13199" max="13199" width="47.8333333333333" style="61" customWidth="1"/>
    <col min="13200" max="13200" width="16" style="61" customWidth="1"/>
    <col min="13201" max="13201" width="16.3333333333333" style="61" customWidth="1"/>
    <col min="13202" max="13202" width="12.8333333333333" style="61" customWidth="1"/>
    <col min="13203" max="13308" width="9" style="61" hidden="1" customWidth="1"/>
    <col min="13309" max="13454" width="9.33333333333333" style="61"/>
    <col min="13455" max="13455" width="47.8333333333333" style="61" customWidth="1"/>
    <col min="13456" max="13456" width="16" style="61" customWidth="1"/>
    <col min="13457" max="13457" width="16.3333333333333" style="61" customWidth="1"/>
    <col min="13458" max="13458" width="12.8333333333333" style="61" customWidth="1"/>
    <col min="13459" max="13564" width="9" style="61" hidden="1" customWidth="1"/>
    <col min="13565" max="13710" width="9.33333333333333" style="61"/>
    <col min="13711" max="13711" width="47.8333333333333" style="61" customWidth="1"/>
    <col min="13712" max="13712" width="16" style="61" customWidth="1"/>
    <col min="13713" max="13713" width="16.3333333333333" style="61" customWidth="1"/>
    <col min="13714" max="13714" width="12.8333333333333" style="61" customWidth="1"/>
    <col min="13715" max="13820" width="9" style="61" hidden="1" customWidth="1"/>
    <col min="13821" max="13966" width="9.33333333333333" style="61"/>
    <col min="13967" max="13967" width="47.8333333333333" style="61" customWidth="1"/>
    <col min="13968" max="13968" width="16" style="61" customWidth="1"/>
    <col min="13969" max="13969" width="16.3333333333333" style="61" customWidth="1"/>
    <col min="13970" max="13970" width="12.8333333333333" style="61" customWidth="1"/>
    <col min="13971" max="14076" width="9" style="61" hidden="1" customWidth="1"/>
    <col min="14077" max="14222" width="9.33333333333333" style="61"/>
    <col min="14223" max="14223" width="47.8333333333333" style="61" customWidth="1"/>
    <col min="14224" max="14224" width="16" style="61" customWidth="1"/>
    <col min="14225" max="14225" width="16.3333333333333" style="61" customWidth="1"/>
    <col min="14226" max="14226" width="12.8333333333333" style="61" customWidth="1"/>
    <col min="14227" max="14332" width="9" style="61" hidden="1" customWidth="1"/>
    <col min="14333" max="14478" width="9.33333333333333" style="61"/>
    <col min="14479" max="14479" width="47.8333333333333" style="61" customWidth="1"/>
    <col min="14480" max="14480" width="16" style="61" customWidth="1"/>
    <col min="14481" max="14481" width="16.3333333333333" style="61" customWidth="1"/>
    <col min="14482" max="14482" width="12.8333333333333" style="61" customWidth="1"/>
    <col min="14483" max="14588" width="9" style="61" hidden="1" customWidth="1"/>
    <col min="14589" max="14734" width="9.33333333333333" style="61"/>
    <col min="14735" max="14735" width="47.8333333333333" style="61" customWidth="1"/>
    <col min="14736" max="14736" width="16" style="61" customWidth="1"/>
    <col min="14737" max="14737" width="16.3333333333333" style="61" customWidth="1"/>
    <col min="14738" max="14738" width="12.8333333333333" style="61" customWidth="1"/>
    <col min="14739" max="14844" width="9" style="61" hidden="1" customWidth="1"/>
    <col min="14845" max="14990" width="9.33333333333333" style="61"/>
    <col min="14991" max="14991" width="47.8333333333333" style="61" customWidth="1"/>
    <col min="14992" max="14992" width="16" style="61" customWidth="1"/>
    <col min="14993" max="14993" width="16.3333333333333" style="61" customWidth="1"/>
    <col min="14994" max="14994" width="12.8333333333333" style="61" customWidth="1"/>
    <col min="14995" max="15100" width="9" style="61" hidden="1" customWidth="1"/>
    <col min="15101" max="15246" width="9.33333333333333" style="61"/>
    <col min="15247" max="15247" width="47.8333333333333" style="61" customWidth="1"/>
    <col min="15248" max="15248" width="16" style="61" customWidth="1"/>
    <col min="15249" max="15249" width="16.3333333333333" style="61" customWidth="1"/>
    <col min="15250" max="15250" width="12.8333333333333" style="61" customWidth="1"/>
    <col min="15251" max="15356" width="9" style="61" hidden="1" customWidth="1"/>
    <col min="15357" max="15502" width="9.33333333333333" style="61"/>
    <col min="15503" max="15503" width="47.8333333333333" style="61" customWidth="1"/>
    <col min="15504" max="15504" width="16" style="61" customWidth="1"/>
    <col min="15505" max="15505" width="16.3333333333333" style="61" customWidth="1"/>
    <col min="15506" max="15506" width="12.8333333333333" style="61" customWidth="1"/>
    <col min="15507" max="15612" width="9" style="61" hidden="1" customWidth="1"/>
    <col min="15613" max="15758" width="9.33333333333333" style="61"/>
    <col min="15759" max="15759" width="47.8333333333333" style="61" customWidth="1"/>
    <col min="15760" max="15760" width="16" style="61" customWidth="1"/>
    <col min="15761" max="15761" width="16.3333333333333" style="61" customWidth="1"/>
    <col min="15762" max="15762" width="12.8333333333333" style="61" customWidth="1"/>
    <col min="15763" max="15868" width="9" style="61" hidden="1" customWidth="1"/>
    <col min="15869" max="16014" width="9.33333333333333" style="61"/>
    <col min="16015" max="16015" width="47.8333333333333" style="61" customWidth="1"/>
    <col min="16016" max="16016" width="16" style="61" customWidth="1"/>
    <col min="16017" max="16017" width="16.3333333333333" style="61" customWidth="1"/>
    <col min="16018" max="16018" width="12.8333333333333" style="61" customWidth="1"/>
    <col min="16019" max="16124" width="9" style="61" hidden="1" customWidth="1"/>
    <col min="16125" max="16378" width="9.33333333333333" style="61"/>
    <col min="16379" max="16381" width="9.33333333333333" style="61" customWidth="1"/>
    <col min="16382" max="16384" width="9" style="61"/>
  </cols>
  <sheetData>
    <row r="1" ht="28.5" customHeight="1" spans="1:3">
      <c r="A1" s="62" t="s">
        <v>1669</v>
      </c>
      <c r="B1" s="62"/>
      <c r="C1" s="62"/>
    </row>
    <row r="2" ht="19.5" customHeight="1" spans="2:3">
      <c r="B2" s="63"/>
      <c r="C2" s="64" t="s">
        <v>65</v>
      </c>
    </row>
    <row r="3" ht="36" customHeight="1" spans="1:3">
      <c r="A3" s="65" t="s">
        <v>154</v>
      </c>
      <c r="B3" s="65" t="s">
        <v>1670</v>
      </c>
      <c r="C3" s="65" t="s">
        <v>1234</v>
      </c>
    </row>
    <row r="4" ht="18" customHeight="1" spans="1:3">
      <c r="A4" s="66">
        <v>208</v>
      </c>
      <c r="B4" s="44" t="s">
        <v>527</v>
      </c>
      <c r="C4" s="37">
        <f>C5</f>
        <v>0</v>
      </c>
    </row>
    <row r="5" ht="18" customHeight="1" spans="1:3">
      <c r="A5" s="66">
        <v>20804</v>
      </c>
      <c r="B5" s="44" t="s">
        <v>547</v>
      </c>
      <c r="C5" s="37">
        <f>C6</f>
        <v>0</v>
      </c>
    </row>
    <row r="6" ht="18" customHeight="1" spans="1:3">
      <c r="A6" s="66">
        <v>2080451</v>
      </c>
      <c r="B6" s="36" t="s">
        <v>1671</v>
      </c>
      <c r="C6" s="37">
        <v>0</v>
      </c>
    </row>
    <row r="7" ht="18" customHeight="1" spans="1:3">
      <c r="A7" s="66">
        <v>223</v>
      </c>
      <c r="B7" s="44" t="s">
        <v>1661</v>
      </c>
      <c r="C7" s="37">
        <f>C8+C19+C29+C31</f>
        <v>440</v>
      </c>
    </row>
    <row r="8" ht="18" customHeight="1" spans="1:3">
      <c r="A8" s="67">
        <v>22301</v>
      </c>
      <c r="B8" s="44" t="s">
        <v>1672</v>
      </c>
      <c r="C8" s="37">
        <f>SUM(C9:C18)</f>
        <v>440</v>
      </c>
    </row>
    <row r="9" ht="18" customHeight="1" spans="1:3">
      <c r="A9" s="66">
        <v>2230101</v>
      </c>
      <c r="B9" s="36" t="s">
        <v>1673</v>
      </c>
      <c r="C9" s="37">
        <v>0</v>
      </c>
    </row>
    <row r="10" ht="18" customHeight="1" spans="1:3">
      <c r="A10" s="66">
        <v>2230102</v>
      </c>
      <c r="B10" s="36" t="s">
        <v>1674</v>
      </c>
      <c r="C10" s="37">
        <v>0</v>
      </c>
    </row>
    <row r="11" ht="18" customHeight="1" spans="1:3">
      <c r="A11" s="66">
        <v>2230103</v>
      </c>
      <c r="B11" s="36" t="s">
        <v>1675</v>
      </c>
      <c r="C11" s="37">
        <v>0</v>
      </c>
    </row>
    <row r="12" ht="15.75" customHeight="1" spans="1:3">
      <c r="A12" s="66">
        <v>2230104</v>
      </c>
      <c r="B12" s="36" t="s">
        <v>1676</v>
      </c>
      <c r="C12" s="37">
        <v>0</v>
      </c>
    </row>
    <row r="13" ht="15.75" customHeight="1" spans="1:3">
      <c r="A13" s="66">
        <v>2230105</v>
      </c>
      <c r="B13" s="36" t="s">
        <v>1677</v>
      </c>
      <c r="C13" s="37">
        <v>440</v>
      </c>
    </row>
    <row r="14" ht="15.75" customHeight="1" spans="1:3">
      <c r="A14" s="66">
        <v>2230106</v>
      </c>
      <c r="B14" s="36" t="s">
        <v>1678</v>
      </c>
      <c r="C14" s="37">
        <v>0</v>
      </c>
    </row>
    <row r="15" ht="15.75" customHeight="1" spans="1:3">
      <c r="A15" s="66">
        <v>2230107</v>
      </c>
      <c r="B15" s="36" t="s">
        <v>1679</v>
      </c>
      <c r="C15" s="37">
        <v>0</v>
      </c>
    </row>
    <row r="16" ht="15.75" customHeight="1" spans="1:3">
      <c r="A16" s="66">
        <v>2230108</v>
      </c>
      <c r="B16" s="36" t="s">
        <v>1680</v>
      </c>
      <c r="C16" s="37">
        <v>0</v>
      </c>
    </row>
    <row r="17" ht="15.75" customHeight="1" spans="1:3">
      <c r="A17" s="66">
        <v>2230109</v>
      </c>
      <c r="B17" s="46" t="s">
        <v>1681</v>
      </c>
      <c r="C17" s="37">
        <v>0</v>
      </c>
    </row>
    <row r="18" ht="15.75" customHeight="1" spans="1:3">
      <c r="A18" s="66">
        <v>2230199</v>
      </c>
      <c r="B18" s="36" t="s">
        <v>1682</v>
      </c>
      <c r="C18" s="37">
        <v>0</v>
      </c>
    </row>
    <row r="19" ht="15.75" customHeight="1" spans="1:3">
      <c r="A19" s="66">
        <v>22302</v>
      </c>
      <c r="B19" s="44" t="s">
        <v>1683</v>
      </c>
      <c r="C19" s="37">
        <f>SUM(C20:C28)</f>
        <v>0</v>
      </c>
    </row>
    <row r="20" ht="15.75" customHeight="1" spans="1:3">
      <c r="A20" s="66">
        <v>2230201</v>
      </c>
      <c r="B20" s="36" t="s">
        <v>1684</v>
      </c>
      <c r="C20" s="37">
        <v>0</v>
      </c>
    </row>
    <row r="21" ht="15.75" customHeight="1" spans="1:3">
      <c r="A21" s="66">
        <v>2230202</v>
      </c>
      <c r="B21" s="36" t="s">
        <v>1685</v>
      </c>
      <c r="C21" s="37">
        <v>0</v>
      </c>
    </row>
    <row r="22" ht="15.75" customHeight="1" spans="1:3">
      <c r="A22" s="66">
        <v>2230203</v>
      </c>
      <c r="B22" s="36" t="s">
        <v>1686</v>
      </c>
      <c r="C22" s="37">
        <v>0</v>
      </c>
    </row>
    <row r="23" ht="15.75" customHeight="1" spans="1:3">
      <c r="A23" s="66">
        <v>2230204</v>
      </c>
      <c r="B23" s="36" t="s">
        <v>1687</v>
      </c>
      <c r="C23" s="37">
        <v>0</v>
      </c>
    </row>
    <row r="24" ht="15.75" customHeight="1" spans="1:3">
      <c r="A24" s="66">
        <v>2230205</v>
      </c>
      <c r="B24" s="36" t="s">
        <v>1688</v>
      </c>
      <c r="C24" s="37">
        <v>0</v>
      </c>
    </row>
    <row r="25" ht="15.75" customHeight="1" spans="1:3">
      <c r="A25" s="66">
        <v>2230206</v>
      </c>
      <c r="B25" s="36" t="s">
        <v>1689</v>
      </c>
      <c r="C25" s="37">
        <v>0</v>
      </c>
    </row>
    <row r="26" ht="15.75" customHeight="1" spans="1:3">
      <c r="A26" s="66">
        <v>2230207</v>
      </c>
      <c r="B26" s="36" t="s">
        <v>1690</v>
      </c>
      <c r="C26" s="37">
        <v>0</v>
      </c>
    </row>
    <row r="27" ht="15.75" customHeight="1" spans="1:3">
      <c r="A27" s="66">
        <v>2230208</v>
      </c>
      <c r="B27" s="36" t="s">
        <v>1691</v>
      </c>
      <c r="C27" s="37">
        <v>0</v>
      </c>
    </row>
    <row r="28" ht="15.75" customHeight="1" spans="1:3">
      <c r="A28" s="66">
        <v>2230299</v>
      </c>
      <c r="B28" s="36" t="s">
        <v>1692</v>
      </c>
      <c r="C28" s="37">
        <v>0</v>
      </c>
    </row>
    <row r="29" ht="15.75" customHeight="1" spans="1:3">
      <c r="A29" s="66">
        <v>22303</v>
      </c>
      <c r="B29" s="44" t="s">
        <v>1693</v>
      </c>
      <c r="C29" s="37">
        <f>C30</f>
        <v>0</v>
      </c>
    </row>
    <row r="30" ht="15.75" customHeight="1" spans="1:3">
      <c r="A30" s="66">
        <v>2230301</v>
      </c>
      <c r="B30" s="36" t="s">
        <v>1694</v>
      </c>
      <c r="C30" s="37">
        <v>0</v>
      </c>
    </row>
    <row r="31" ht="15.75" customHeight="1" spans="1:3">
      <c r="A31" s="66">
        <v>22399</v>
      </c>
      <c r="B31" s="44" t="s">
        <v>1695</v>
      </c>
      <c r="C31" s="37">
        <f>C32</f>
        <v>0</v>
      </c>
    </row>
    <row r="32" ht="15.75" customHeight="1" spans="1:3">
      <c r="A32" s="66">
        <v>2239999</v>
      </c>
      <c r="B32" s="46" t="s">
        <v>1696</v>
      </c>
      <c r="C32" s="37">
        <v>0</v>
      </c>
    </row>
    <row r="33" ht="17.25" customHeight="1" spans="1:3">
      <c r="A33" s="68" t="s">
        <v>1697</v>
      </c>
      <c r="B33" s="69"/>
      <c r="C33" s="70">
        <v>440</v>
      </c>
    </row>
    <row r="34" ht="19.5" customHeight="1" spans="1:3">
      <c r="A34" s="71"/>
      <c r="B34" s="72" t="s">
        <v>1698</v>
      </c>
      <c r="C34" s="73"/>
    </row>
    <row r="35" ht="19.5" customHeight="1" spans="1:3">
      <c r="A35" s="71"/>
      <c r="B35" s="74" t="s">
        <v>1699</v>
      </c>
      <c r="C35" s="73"/>
    </row>
    <row r="36" ht="19.5" customHeight="1" spans="1:3">
      <c r="A36" s="71"/>
      <c r="B36" s="74" t="s">
        <v>1700</v>
      </c>
      <c r="C36" s="73"/>
    </row>
    <row r="37" ht="19.5" customHeight="1" spans="1:3">
      <c r="A37" s="71"/>
      <c r="B37" s="75" t="s">
        <v>1701</v>
      </c>
      <c r="C37" s="73"/>
    </row>
    <row r="38" ht="19.5" customHeight="1" spans="1:3">
      <c r="A38" s="71"/>
      <c r="B38" s="75" t="s">
        <v>1702</v>
      </c>
      <c r="C38" s="73">
        <v>430</v>
      </c>
    </row>
    <row r="39" ht="18" customHeight="1" spans="1:3">
      <c r="A39" s="71"/>
      <c r="B39" s="65" t="s">
        <v>1703</v>
      </c>
      <c r="C39" s="70">
        <v>870</v>
      </c>
    </row>
    <row r="40" ht="19.5" customHeight="1"/>
  </sheetData>
  <mergeCells count="2">
    <mergeCell ref="A1:C1"/>
    <mergeCell ref="A33:B33"/>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selection activeCell="B19" sqref="B19"/>
    </sheetView>
  </sheetViews>
  <sheetFormatPr defaultColWidth="16.1666666666667" defaultRowHeight="15.6" customHeight="1" outlineLevelCol="3"/>
  <cols>
    <col min="1" max="1" width="59.6666666666667" style="1" customWidth="1"/>
    <col min="2" max="2" width="41" style="1" customWidth="1"/>
    <col min="3" max="3" width="45.6666666666667" style="1" customWidth="1"/>
    <col min="4" max="4" width="34.6666666666667" style="1" customWidth="1"/>
    <col min="5" max="256" width="16.1666666666667" style="1" customWidth="1"/>
    <col min="257" max="16384" width="16.1666666666667" style="1"/>
  </cols>
  <sheetData>
    <row r="1" ht="33.95" customHeight="1" spans="1:4">
      <c r="A1" s="2" t="s">
        <v>1704</v>
      </c>
      <c r="B1" s="2"/>
      <c r="C1" s="55"/>
      <c r="D1" s="55"/>
    </row>
    <row r="2" ht="17.1" customHeight="1" spans="1:4">
      <c r="A2" s="27" t="s">
        <v>65</v>
      </c>
      <c r="B2" s="27"/>
      <c r="C2" s="7"/>
      <c r="D2" s="7"/>
    </row>
    <row r="3" ht="42" customHeight="1" spans="1:2">
      <c r="A3" s="56" t="s">
        <v>1569</v>
      </c>
      <c r="B3" s="56" t="s">
        <v>1605</v>
      </c>
    </row>
    <row r="4" s="54" customFormat="1" ht="32" customHeight="1" spans="1:2">
      <c r="A4" s="57" t="s">
        <v>1662</v>
      </c>
      <c r="B4" s="58">
        <v>0</v>
      </c>
    </row>
    <row r="5" s="54" customFormat="1" ht="32" customHeight="1" spans="1:2">
      <c r="A5" s="57" t="s">
        <v>1663</v>
      </c>
      <c r="B5" s="58">
        <v>0</v>
      </c>
    </row>
    <row r="6" s="54" customFormat="1" ht="32" customHeight="1" spans="1:2">
      <c r="A6" s="57" t="s">
        <v>1664</v>
      </c>
      <c r="B6" s="58">
        <v>0</v>
      </c>
    </row>
    <row r="7" s="54" customFormat="1" ht="32" customHeight="1" spans="1:2">
      <c r="A7" s="57" t="s">
        <v>1665</v>
      </c>
      <c r="B7" s="58">
        <v>0</v>
      </c>
    </row>
    <row r="8" s="54" customFormat="1" ht="32" customHeight="1" spans="1:2">
      <c r="A8" s="57" t="s">
        <v>1666</v>
      </c>
      <c r="B8" s="58">
        <v>0</v>
      </c>
    </row>
    <row r="9" ht="23" customHeight="1" spans="1:2">
      <c r="A9" s="59" t="s">
        <v>1705</v>
      </c>
      <c r="B9" s="60"/>
    </row>
  </sheetData>
  <mergeCells count="3">
    <mergeCell ref="A1:B1"/>
    <mergeCell ref="A2:B2"/>
    <mergeCell ref="A9:B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3"/>
  <sheetViews>
    <sheetView tabSelected="1" workbookViewId="0">
      <selection activeCell="C2" sqref="C2"/>
    </sheetView>
  </sheetViews>
  <sheetFormatPr defaultColWidth="12" defaultRowHeight="14.25"/>
  <cols>
    <col min="1" max="1" width="88.5" style="1" customWidth="1"/>
    <col min="2" max="2" width="14.5" style="1" customWidth="1"/>
    <col min="3" max="16384" width="12" style="1"/>
  </cols>
  <sheetData>
    <row r="1" s="1" customFormat="1" ht="27" customHeight="1" spans="1:1">
      <c r="A1" s="226" t="s">
        <v>41</v>
      </c>
    </row>
    <row r="2" s="1" customFormat="1" ht="31" customHeight="1" spans="1:1">
      <c r="A2" s="227" t="s">
        <v>42</v>
      </c>
    </row>
    <row r="3" s="1" customFormat="1" ht="31" customHeight="1" spans="1:1">
      <c r="A3" s="227" t="s">
        <v>43</v>
      </c>
    </row>
    <row r="4" s="1" customFormat="1" ht="31" customHeight="1" spans="1:1">
      <c r="A4" s="227" t="s">
        <v>44</v>
      </c>
    </row>
    <row r="5" s="1" customFormat="1" ht="31" customHeight="1" spans="1:1">
      <c r="A5" s="227" t="s">
        <v>45</v>
      </c>
    </row>
    <row r="6" s="1" customFormat="1" ht="31" customHeight="1" spans="1:1">
      <c r="A6" s="227" t="s">
        <v>46</v>
      </c>
    </row>
    <row r="7" s="1" customFormat="1" ht="31" customHeight="1" spans="1:1">
      <c r="A7" s="227" t="s">
        <v>47</v>
      </c>
    </row>
    <row r="8" s="1" customFormat="1" ht="31" customHeight="1" spans="1:1">
      <c r="A8" s="227" t="s">
        <v>48</v>
      </c>
    </row>
    <row r="9" s="1" customFormat="1" ht="31" customHeight="1" spans="1:1">
      <c r="A9" s="227" t="s">
        <v>49</v>
      </c>
    </row>
    <row r="10" s="1" customFormat="1" ht="31" customHeight="1" spans="1:1">
      <c r="A10" s="227" t="s">
        <v>50</v>
      </c>
    </row>
    <row r="11" s="1" customFormat="1" ht="31" customHeight="1" spans="1:1">
      <c r="A11" s="227" t="s">
        <v>51</v>
      </c>
    </row>
    <row r="12" s="1" customFormat="1" ht="31" customHeight="1" spans="1:1">
      <c r="A12" s="227" t="s">
        <v>52</v>
      </c>
    </row>
    <row r="13" s="1" customFormat="1" ht="31" customHeight="1" spans="1:1">
      <c r="A13" s="227" t="s">
        <v>53</v>
      </c>
    </row>
    <row r="14" s="1" customFormat="1" ht="31" customHeight="1" spans="1:1">
      <c r="A14" s="227" t="s">
        <v>54</v>
      </c>
    </row>
    <row r="15" s="1" customFormat="1" ht="31" customHeight="1" spans="1:1">
      <c r="A15" s="227" t="s">
        <v>55</v>
      </c>
    </row>
    <row r="16" s="1" customFormat="1" ht="31" customHeight="1" spans="1:1">
      <c r="A16" s="227" t="s">
        <v>56</v>
      </c>
    </row>
    <row r="17" s="1" customFormat="1" ht="31" customHeight="1" spans="1:1">
      <c r="A17" s="227" t="s">
        <v>57</v>
      </c>
    </row>
    <row r="18" s="1" customFormat="1" ht="31" customHeight="1" spans="1:1">
      <c r="A18" s="227" t="s">
        <v>58</v>
      </c>
    </row>
    <row r="19" s="1" customFormat="1" ht="31" customHeight="1" spans="1:1">
      <c r="A19" s="227" t="s">
        <v>59</v>
      </c>
    </row>
    <row r="20" s="1" customFormat="1" ht="31" customHeight="1" spans="1:1">
      <c r="A20" s="227" t="s">
        <v>60</v>
      </c>
    </row>
    <row r="21" s="1" customFormat="1" ht="31" customHeight="1" spans="1:1">
      <c r="A21" s="227" t="s">
        <v>61</v>
      </c>
    </row>
    <row r="22" s="1" customFormat="1" ht="31" customHeight="1" spans="1:1">
      <c r="A22" s="227" t="s">
        <v>62</v>
      </c>
    </row>
    <row r="23" s="1" customFormat="1" ht="31" customHeight="1" spans="1:1">
      <c r="A23" s="227" t="s">
        <v>63</v>
      </c>
    </row>
  </sheetData>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zoomScaleSheetLayoutView="85" workbookViewId="0">
      <selection activeCell="H21" sqref="H21"/>
    </sheetView>
  </sheetViews>
  <sheetFormatPr defaultColWidth="35" defaultRowHeight="11.25"/>
  <cols>
    <col min="1" max="1" width="40" style="39" customWidth="1"/>
    <col min="2" max="2" width="20.6666666666667" style="39" customWidth="1"/>
    <col min="3" max="9" width="18.6666666666667" style="39" customWidth="1"/>
    <col min="10" max="16384" width="35" style="39"/>
  </cols>
  <sheetData>
    <row r="1" ht="30" customHeight="1" spans="1:9">
      <c r="A1" s="50" t="s">
        <v>1706</v>
      </c>
      <c r="B1" s="50"/>
      <c r="C1" s="50"/>
      <c r="D1" s="50"/>
      <c r="E1" s="50"/>
      <c r="F1" s="50"/>
      <c r="G1" s="50"/>
      <c r="H1" s="50"/>
      <c r="I1" s="50"/>
    </row>
    <row r="2" ht="30" customHeight="1" spans="1:9">
      <c r="A2" s="51"/>
      <c r="B2" s="52"/>
      <c r="I2" s="52" t="s">
        <v>1707</v>
      </c>
    </row>
    <row r="3" ht="42" customHeight="1" spans="1:9">
      <c r="A3" s="35" t="s">
        <v>1708</v>
      </c>
      <c r="B3" s="43" t="s">
        <v>1309</v>
      </c>
      <c r="C3" s="43" t="s">
        <v>1709</v>
      </c>
      <c r="D3" s="43" t="s">
        <v>1710</v>
      </c>
      <c r="E3" s="43" t="s">
        <v>1711</v>
      </c>
      <c r="F3" s="43" t="s">
        <v>1712</v>
      </c>
      <c r="G3" s="43" t="s">
        <v>1713</v>
      </c>
      <c r="H3" s="43" t="s">
        <v>1714</v>
      </c>
      <c r="I3" s="43" t="s">
        <v>1715</v>
      </c>
    </row>
    <row r="4" ht="18" customHeight="1" spans="1:9">
      <c r="A4" s="44" t="s">
        <v>1716</v>
      </c>
      <c r="B4" s="37">
        <f t="shared" ref="B4:B11" si="0">SUM(C4:I4)</f>
        <v>28829</v>
      </c>
      <c r="C4" s="37">
        <v>0</v>
      </c>
      <c r="D4" s="37">
        <v>4981</v>
      </c>
      <c r="E4" s="37">
        <v>22929</v>
      </c>
      <c r="F4" s="37">
        <v>0</v>
      </c>
      <c r="G4" s="37">
        <v>0</v>
      </c>
      <c r="H4" s="37">
        <v>0</v>
      </c>
      <c r="I4" s="37">
        <v>919</v>
      </c>
    </row>
    <row r="5" ht="18" customHeight="1" spans="1:9">
      <c r="A5" s="36" t="s">
        <v>1717</v>
      </c>
      <c r="B5" s="37">
        <f t="shared" si="0"/>
        <v>13105</v>
      </c>
      <c r="C5" s="37">
        <v>0</v>
      </c>
      <c r="D5" s="37">
        <v>1345</v>
      </c>
      <c r="E5" s="37">
        <v>10881</v>
      </c>
      <c r="F5" s="37">
        <v>0</v>
      </c>
      <c r="G5" s="37">
        <v>0</v>
      </c>
      <c r="H5" s="37">
        <v>0</v>
      </c>
      <c r="I5" s="37">
        <v>879</v>
      </c>
    </row>
    <row r="6" ht="18" customHeight="1" spans="1:9">
      <c r="A6" s="36" t="s">
        <v>1718</v>
      </c>
      <c r="B6" s="37">
        <f t="shared" si="0"/>
        <v>13364</v>
      </c>
      <c r="C6" s="37">
        <v>0</v>
      </c>
      <c r="D6" s="37">
        <v>3532</v>
      </c>
      <c r="E6" s="37">
        <v>9832</v>
      </c>
      <c r="F6" s="37">
        <v>0</v>
      </c>
      <c r="G6" s="37">
        <v>0</v>
      </c>
      <c r="H6" s="37">
        <v>0</v>
      </c>
      <c r="I6" s="37">
        <v>0</v>
      </c>
    </row>
    <row r="7" ht="18" customHeight="1" spans="1:9">
      <c r="A7" s="36" t="s">
        <v>1719</v>
      </c>
      <c r="B7" s="37">
        <f t="shared" si="0"/>
        <v>105</v>
      </c>
      <c r="C7" s="37">
        <v>0</v>
      </c>
      <c r="D7" s="37">
        <v>51</v>
      </c>
      <c r="E7" s="37">
        <v>22</v>
      </c>
      <c r="F7" s="37">
        <v>0</v>
      </c>
      <c r="G7" s="37">
        <v>0</v>
      </c>
      <c r="H7" s="37">
        <v>0</v>
      </c>
      <c r="I7" s="37">
        <v>32</v>
      </c>
    </row>
    <row r="8" ht="18" customHeight="1" spans="1:9">
      <c r="A8" s="36" t="s">
        <v>1720</v>
      </c>
      <c r="B8" s="37">
        <f t="shared" si="0"/>
        <v>0</v>
      </c>
      <c r="C8" s="37">
        <v>0</v>
      </c>
      <c r="D8" s="37">
        <v>0</v>
      </c>
      <c r="E8" s="37">
        <v>0</v>
      </c>
      <c r="F8" s="37">
        <v>0</v>
      </c>
      <c r="G8" s="37">
        <v>0</v>
      </c>
      <c r="H8" s="37">
        <v>0</v>
      </c>
      <c r="I8" s="37">
        <v>0</v>
      </c>
    </row>
    <row r="9" ht="18" customHeight="1" spans="1:9">
      <c r="A9" s="36" t="s">
        <v>1721</v>
      </c>
      <c r="B9" s="37">
        <f t="shared" si="0"/>
        <v>2211</v>
      </c>
      <c r="C9" s="37">
        <v>0</v>
      </c>
      <c r="D9" s="37">
        <v>39</v>
      </c>
      <c r="E9" s="37">
        <v>2170</v>
      </c>
      <c r="F9" s="37">
        <v>0</v>
      </c>
      <c r="G9" s="37">
        <v>0</v>
      </c>
      <c r="H9" s="37">
        <v>0</v>
      </c>
      <c r="I9" s="37">
        <v>2</v>
      </c>
    </row>
    <row r="10" ht="18" customHeight="1" spans="1:9">
      <c r="A10" s="36" t="s">
        <v>1722</v>
      </c>
      <c r="B10" s="37">
        <f t="shared" si="0"/>
        <v>42</v>
      </c>
      <c r="C10" s="37">
        <v>0</v>
      </c>
      <c r="D10" s="37">
        <v>13</v>
      </c>
      <c r="E10" s="37">
        <v>24</v>
      </c>
      <c r="F10" s="37">
        <v>0</v>
      </c>
      <c r="G10" s="37">
        <v>0</v>
      </c>
      <c r="H10" s="37">
        <v>0</v>
      </c>
      <c r="I10" s="37">
        <v>5</v>
      </c>
    </row>
    <row r="11" ht="18" customHeight="1" spans="1:9">
      <c r="A11" s="36" t="s">
        <v>1723</v>
      </c>
      <c r="B11" s="37">
        <f t="shared" si="0"/>
        <v>0</v>
      </c>
      <c r="C11" s="37">
        <v>0</v>
      </c>
      <c r="D11" s="37">
        <v>0</v>
      </c>
      <c r="E11" s="37">
        <v>0</v>
      </c>
      <c r="F11" s="37">
        <v>0</v>
      </c>
      <c r="G11" s="37">
        <v>0</v>
      </c>
      <c r="H11" s="37">
        <v>0</v>
      </c>
      <c r="I11" s="37">
        <v>0</v>
      </c>
    </row>
    <row r="12" ht="23.25" customHeight="1" spans="1:2">
      <c r="A12" s="53"/>
      <c r="B12" s="53"/>
    </row>
  </sheetData>
  <mergeCells count="1">
    <mergeCell ref="A1:I1"/>
  </mergeCells>
  <printOptions horizontalCentered="1"/>
  <pageMargins left="0.708661417322835" right="0.708661417322835" top="0.354330708661417" bottom="0.31496062992126" header="0.31496062992126" footer="0.31496062992126"/>
  <pageSetup paperSize="9" scale="7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
  <sheetViews>
    <sheetView zoomScaleSheetLayoutView="80" workbookViewId="0">
      <pane ySplit="3" topLeftCell="A4" activePane="bottomLeft" state="frozen"/>
      <selection/>
      <selection pane="bottomLeft" activeCell="D11" sqref="D11"/>
    </sheetView>
  </sheetViews>
  <sheetFormatPr defaultColWidth="35" defaultRowHeight="30" customHeight="1"/>
  <cols>
    <col min="1" max="1" width="36.8333333333333" style="39" customWidth="1"/>
    <col min="2" max="2" width="15.3333333333333" style="39" customWidth="1"/>
    <col min="3" max="9" width="19.1666666666667" style="39" customWidth="1"/>
    <col min="10" max="16384" width="35" style="39"/>
  </cols>
  <sheetData>
    <row r="1" ht="27" customHeight="1" spans="1:9">
      <c r="A1" s="40" t="s">
        <v>1724</v>
      </c>
      <c r="B1" s="40"/>
      <c r="C1" s="40"/>
      <c r="D1" s="40"/>
      <c r="E1" s="40"/>
      <c r="F1" s="40"/>
      <c r="G1" s="40"/>
      <c r="H1" s="40"/>
      <c r="I1" s="40"/>
    </row>
    <row r="2" ht="27" customHeight="1" spans="1:9">
      <c r="A2" s="41"/>
      <c r="B2" s="42"/>
      <c r="I2" s="42" t="s">
        <v>65</v>
      </c>
    </row>
    <row r="3" ht="36" customHeight="1" spans="1:9">
      <c r="A3" s="35" t="s">
        <v>1708</v>
      </c>
      <c r="B3" s="43" t="s">
        <v>1309</v>
      </c>
      <c r="C3" s="43" t="s">
        <v>1709</v>
      </c>
      <c r="D3" s="43" t="s">
        <v>1710</v>
      </c>
      <c r="E3" s="43" t="s">
        <v>1711</v>
      </c>
      <c r="F3" s="43" t="s">
        <v>1712</v>
      </c>
      <c r="G3" s="43" t="s">
        <v>1713</v>
      </c>
      <c r="H3" s="43" t="s">
        <v>1714</v>
      </c>
      <c r="I3" s="43" t="s">
        <v>1715</v>
      </c>
    </row>
    <row r="4" customHeight="1" spans="1:9">
      <c r="A4" s="44" t="s">
        <v>1725</v>
      </c>
      <c r="B4" s="37">
        <f>SUM(C4:I4)</f>
        <v>28750</v>
      </c>
      <c r="C4" s="37">
        <v>0</v>
      </c>
      <c r="D4" s="37">
        <v>3857</v>
      </c>
      <c r="E4" s="37">
        <v>23829</v>
      </c>
      <c r="F4" s="37">
        <v>0</v>
      </c>
      <c r="G4" s="37">
        <v>0</v>
      </c>
      <c r="H4" s="37">
        <v>0</v>
      </c>
      <c r="I4" s="37">
        <v>1064</v>
      </c>
    </row>
    <row r="5" customHeight="1" spans="1:9">
      <c r="A5" s="36" t="s">
        <v>1726</v>
      </c>
      <c r="B5" s="45">
        <f>SUM(C5:I5)</f>
        <v>27447</v>
      </c>
      <c r="C5" s="37">
        <v>0</v>
      </c>
      <c r="D5" s="37">
        <v>3853</v>
      </c>
      <c r="E5" s="37">
        <v>23306</v>
      </c>
      <c r="F5" s="37">
        <v>0</v>
      </c>
      <c r="G5" s="37">
        <v>0</v>
      </c>
      <c r="H5" s="37">
        <v>0</v>
      </c>
      <c r="I5" s="37">
        <v>288</v>
      </c>
    </row>
    <row r="6" customHeight="1" spans="1:9">
      <c r="A6" s="46" t="s">
        <v>1727</v>
      </c>
      <c r="B6" s="37">
        <f>SUM(C6:I6)</f>
        <v>510</v>
      </c>
      <c r="C6" s="47">
        <v>0</v>
      </c>
      <c r="D6" s="37">
        <v>4</v>
      </c>
      <c r="E6" s="37">
        <v>506</v>
      </c>
      <c r="F6" s="37">
        <v>0</v>
      </c>
      <c r="G6" s="37">
        <v>0</v>
      </c>
      <c r="H6" s="37">
        <v>0</v>
      </c>
      <c r="I6" s="37">
        <v>0</v>
      </c>
    </row>
    <row r="7" customHeight="1" spans="1:9">
      <c r="A7" s="36" t="s">
        <v>1728</v>
      </c>
      <c r="B7" s="48">
        <f>SUM(C7:I7)</f>
        <v>479</v>
      </c>
      <c r="C7" s="37">
        <v>0</v>
      </c>
      <c r="D7" s="37">
        <v>0</v>
      </c>
      <c r="E7" s="37">
        <v>16</v>
      </c>
      <c r="F7" s="37">
        <v>0</v>
      </c>
      <c r="G7" s="37">
        <v>0</v>
      </c>
      <c r="H7" s="37">
        <v>0</v>
      </c>
      <c r="I7" s="37">
        <v>463</v>
      </c>
    </row>
    <row r="8" customHeight="1" spans="1:9">
      <c r="A8" s="36" t="s">
        <v>1729</v>
      </c>
      <c r="B8" s="37">
        <f>SUM(C8:I8)</f>
        <v>0</v>
      </c>
      <c r="C8" s="37">
        <v>0</v>
      </c>
      <c r="D8" s="37">
        <v>0</v>
      </c>
      <c r="E8" s="37">
        <v>0</v>
      </c>
      <c r="F8" s="37">
        <v>0</v>
      </c>
      <c r="G8" s="37">
        <v>0</v>
      </c>
      <c r="H8" s="37">
        <v>0</v>
      </c>
      <c r="I8" s="37">
        <v>0</v>
      </c>
    </row>
    <row r="9" customHeight="1" spans="1:9">
      <c r="A9" s="49" t="s">
        <v>1730</v>
      </c>
      <c r="B9" s="37">
        <v>79</v>
      </c>
      <c r="C9" s="37">
        <v>0</v>
      </c>
      <c r="D9" s="37">
        <v>1124</v>
      </c>
      <c r="E9" s="37">
        <v>-900</v>
      </c>
      <c r="F9" s="37">
        <v>0</v>
      </c>
      <c r="G9" s="37">
        <v>0</v>
      </c>
      <c r="H9" s="37">
        <v>0</v>
      </c>
      <c r="I9" s="37">
        <v>-145</v>
      </c>
    </row>
    <row r="10" customHeight="1" spans="1:9">
      <c r="A10" s="49" t="s">
        <v>1731</v>
      </c>
      <c r="B10" s="37">
        <v>14513</v>
      </c>
      <c r="C10" s="37">
        <v>0</v>
      </c>
      <c r="D10" s="37">
        <v>11632</v>
      </c>
      <c r="E10" s="37">
        <v>1379</v>
      </c>
      <c r="F10" s="37">
        <v>0</v>
      </c>
      <c r="G10" s="37">
        <v>0</v>
      </c>
      <c r="H10" s="37">
        <v>0</v>
      </c>
      <c r="I10" s="37">
        <v>1502</v>
      </c>
    </row>
  </sheetData>
  <mergeCells count="1">
    <mergeCell ref="A1:I1"/>
  </mergeCells>
  <printOptions horizontalCentered="1"/>
  <pageMargins left="0.708661417322835" right="0.708661417322835" top="0.354330708661417" bottom="0.31496062992126" header="0.31496062992126" footer="0.31496062992126"/>
  <pageSetup paperSize="9" scale="86"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H25" sqref="H25"/>
    </sheetView>
  </sheetViews>
  <sheetFormatPr defaultColWidth="16.2444444444444" defaultRowHeight="16.95" customHeight="1"/>
  <cols>
    <col min="1" max="1" width="44.6555555555556" style="1" customWidth="1"/>
    <col min="2" max="10" width="19.6666666666667" style="1" customWidth="1"/>
    <col min="11" max="256" width="16.2444444444444" style="1" customWidth="1"/>
    <col min="257" max="16384" width="16.2444444444444" style="1"/>
  </cols>
  <sheetData>
    <row r="1" s="1" customFormat="1" ht="33.75" customHeight="1" spans="1:10">
      <c r="A1" s="33" t="s">
        <v>1732</v>
      </c>
      <c r="B1" s="33"/>
      <c r="C1" s="33"/>
      <c r="D1" s="33"/>
      <c r="E1" s="33"/>
      <c r="F1" s="33"/>
      <c r="G1" s="33"/>
      <c r="H1" s="33"/>
      <c r="I1" s="33"/>
      <c r="J1" s="33"/>
    </row>
    <row r="2" s="1" customFormat="1" customHeight="1" spans="1:10">
      <c r="A2" s="34" t="s">
        <v>1733</v>
      </c>
      <c r="B2" s="34"/>
      <c r="C2" s="34"/>
      <c r="D2" s="34"/>
      <c r="E2" s="34"/>
      <c r="F2" s="34"/>
      <c r="G2" s="34"/>
      <c r="H2" s="34"/>
      <c r="I2" s="34"/>
      <c r="J2" s="34"/>
    </row>
    <row r="3" s="1" customFormat="1" customHeight="1" spans="1:10">
      <c r="A3" s="35" t="s">
        <v>1569</v>
      </c>
      <c r="B3" s="35" t="s">
        <v>1309</v>
      </c>
      <c r="C3" s="35" t="s">
        <v>1734</v>
      </c>
      <c r="D3" s="35"/>
      <c r="E3" s="35"/>
      <c r="F3" s="35"/>
      <c r="G3" s="35"/>
      <c r="H3" s="35" t="s">
        <v>1735</v>
      </c>
      <c r="I3" s="35"/>
      <c r="J3" s="35"/>
    </row>
    <row r="4" s="1" customFormat="1" customHeight="1" spans="1:10">
      <c r="A4" s="35"/>
      <c r="B4" s="35"/>
      <c r="C4" s="35" t="s">
        <v>1736</v>
      </c>
      <c r="D4" s="35" t="s">
        <v>1737</v>
      </c>
      <c r="E4" s="35" t="s">
        <v>1738</v>
      </c>
      <c r="F4" s="35" t="s">
        <v>1739</v>
      </c>
      <c r="G4" s="35" t="s">
        <v>1740</v>
      </c>
      <c r="H4" s="35" t="s">
        <v>1736</v>
      </c>
      <c r="I4" s="35" t="s">
        <v>1741</v>
      </c>
      <c r="J4" s="35" t="s">
        <v>1742</v>
      </c>
    </row>
    <row r="5" s="1" customFormat="1" customHeight="1" spans="1:10">
      <c r="A5" s="36" t="s">
        <v>1743</v>
      </c>
      <c r="B5" s="37">
        <f>SUM(C5,H5)</f>
        <v>328350</v>
      </c>
      <c r="C5" s="37">
        <f t="shared" ref="C5:C10" si="0">SUM(D5:G5)</f>
        <v>187415</v>
      </c>
      <c r="D5" s="37">
        <v>187415</v>
      </c>
      <c r="E5" s="37">
        <v>0</v>
      </c>
      <c r="F5" s="37">
        <v>0</v>
      </c>
      <c r="G5" s="37">
        <v>0</v>
      </c>
      <c r="H5" s="37">
        <f>SUM(I5:J5)</f>
        <v>140935</v>
      </c>
      <c r="I5" s="37">
        <v>140935</v>
      </c>
      <c r="J5" s="37">
        <v>0</v>
      </c>
    </row>
    <row r="6" s="1" customFormat="1" customHeight="1" spans="1:10">
      <c r="A6" s="36" t="s">
        <v>1744</v>
      </c>
      <c r="B6" s="37">
        <f t="shared" ref="B6:B10" si="1">C6+H6</f>
        <v>360638</v>
      </c>
      <c r="C6" s="37">
        <v>200803</v>
      </c>
      <c r="D6" s="38"/>
      <c r="E6" s="38"/>
      <c r="F6" s="38"/>
      <c r="G6" s="38"/>
      <c r="H6" s="37">
        <v>159835</v>
      </c>
      <c r="I6" s="38"/>
      <c r="J6" s="38"/>
    </row>
    <row r="7" s="1" customFormat="1" customHeight="1" spans="1:10">
      <c r="A7" s="36" t="s">
        <v>1745</v>
      </c>
      <c r="B7" s="37">
        <f t="shared" si="1"/>
        <v>40620</v>
      </c>
      <c r="C7" s="37">
        <f>SUM(D7:F7)</f>
        <v>21720</v>
      </c>
      <c r="D7" s="37">
        <v>21720</v>
      </c>
      <c r="E7" s="37">
        <v>0</v>
      </c>
      <c r="F7" s="37">
        <v>0</v>
      </c>
      <c r="G7" s="38"/>
      <c r="H7" s="37">
        <f>I7</f>
        <v>18900</v>
      </c>
      <c r="I7" s="37">
        <v>18900</v>
      </c>
      <c r="J7" s="38"/>
    </row>
    <row r="8" s="1" customFormat="1" customHeight="1" spans="1:10">
      <c r="A8" s="36" t="s">
        <v>1746</v>
      </c>
      <c r="B8" s="37">
        <f t="shared" si="1"/>
        <v>9629</v>
      </c>
      <c r="C8" s="37">
        <f t="shared" si="0"/>
        <v>9629</v>
      </c>
      <c r="D8" s="37">
        <v>9629</v>
      </c>
      <c r="E8" s="37">
        <v>0</v>
      </c>
      <c r="F8" s="37">
        <v>0</v>
      </c>
      <c r="G8" s="37">
        <v>0</v>
      </c>
      <c r="H8" s="37">
        <f>J8+I8</f>
        <v>0</v>
      </c>
      <c r="I8" s="37">
        <v>0</v>
      </c>
      <c r="J8" s="37">
        <v>0</v>
      </c>
    </row>
    <row r="9" s="1" customFormat="1" customHeight="1" spans="1:10">
      <c r="A9" s="36" t="s">
        <v>1747</v>
      </c>
      <c r="B9" s="37">
        <f t="shared" si="1"/>
        <v>0</v>
      </c>
      <c r="C9" s="37">
        <f t="shared" si="0"/>
        <v>0</v>
      </c>
      <c r="D9" s="37">
        <v>0</v>
      </c>
      <c r="E9" s="37">
        <v>0</v>
      </c>
      <c r="F9" s="37">
        <v>0</v>
      </c>
      <c r="G9" s="37">
        <v>0</v>
      </c>
      <c r="H9" s="37">
        <f>I9+J9</f>
        <v>0</v>
      </c>
      <c r="I9" s="37">
        <v>0</v>
      </c>
      <c r="J9" s="37">
        <v>0</v>
      </c>
    </row>
    <row r="10" s="1" customFormat="1" customHeight="1" spans="1:10">
      <c r="A10" s="36" t="s">
        <v>1748</v>
      </c>
      <c r="B10" s="37">
        <f t="shared" si="1"/>
        <v>359341</v>
      </c>
      <c r="C10" s="37">
        <f t="shared" si="0"/>
        <v>199506</v>
      </c>
      <c r="D10" s="37">
        <f t="shared" ref="D10:F10" si="2">D5+D7-D8-D9</f>
        <v>199506</v>
      </c>
      <c r="E10" s="37">
        <f t="shared" si="2"/>
        <v>0</v>
      </c>
      <c r="F10" s="37">
        <f t="shared" si="2"/>
        <v>0</v>
      </c>
      <c r="G10" s="37">
        <f>G5-G8-G9</f>
        <v>0</v>
      </c>
      <c r="H10" s="37">
        <f>SUM(I10:J10)</f>
        <v>159835</v>
      </c>
      <c r="I10" s="37">
        <f>I7+I5-I8-I9</f>
        <v>159835</v>
      </c>
      <c r="J10" s="37">
        <f>J5-J8-J9</f>
        <v>0</v>
      </c>
    </row>
    <row r="11" s="1" customFormat="1" ht="15.55" customHeight="1"/>
    <row r="12" s="1" customFormat="1" ht="15.55" customHeight="1"/>
    <row r="13" s="1" customFormat="1" ht="15.55" customHeight="1"/>
    <row r="14" s="1" customFormat="1" ht="15.55" customHeight="1"/>
    <row r="15" s="1" customFormat="1" ht="15.55" customHeight="1"/>
    <row r="16" s="1" customFormat="1" ht="15.55" customHeight="1"/>
    <row r="17" s="1" customFormat="1" ht="15.55" customHeight="1"/>
    <row r="18" s="1" customFormat="1" ht="15.55" customHeight="1"/>
    <row r="19" s="1" customFormat="1" ht="15.55" customHeight="1"/>
  </sheetData>
  <mergeCells count="6">
    <mergeCell ref="A1:J1"/>
    <mergeCell ref="A2:J2"/>
    <mergeCell ref="C3:G3"/>
    <mergeCell ref="H3:J3"/>
    <mergeCell ref="A3:A4"/>
    <mergeCell ref="B3:B4"/>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zoomScale="90" zoomScaleNormal="90" workbookViewId="0">
      <selection activeCell="E21" sqref="E21"/>
    </sheetView>
  </sheetViews>
  <sheetFormatPr defaultColWidth="16.2444444444444" defaultRowHeight="16.95" customHeight="1"/>
  <cols>
    <col min="1" max="6" width="25.5" style="1" customWidth="1"/>
    <col min="7" max="10" width="19.6666666666667" style="1" customWidth="1"/>
    <col min="11" max="256" width="16.2444444444444" style="1" customWidth="1"/>
    <col min="257" max="16384" width="16.2444444444444" style="1"/>
  </cols>
  <sheetData>
    <row r="1" s="1" customFormat="1" ht="33.75" customHeight="1" spans="1:10">
      <c r="A1" s="2" t="s">
        <v>1749</v>
      </c>
      <c r="B1" s="2"/>
      <c r="C1" s="2"/>
      <c r="D1" s="2"/>
      <c r="E1" s="2"/>
      <c r="F1" s="2"/>
      <c r="G1" s="4"/>
      <c r="H1" s="4"/>
      <c r="I1" s="4"/>
      <c r="J1" s="4"/>
    </row>
    <row r="2" s="1" customFormat="1" customHeight="1" spans="1:10">
      <c r="A2" s="27" t="s">
        <v>1733</v>
      </c>
      <c r="B2" s="27"/>
      <c r="C2" s="27"/>
      <c r="D2" s="27"/>
      <c r="E2" s="27"/>
      <c r="F2" s="27"/>
      <c r="G2" s="7"/>
      <c r="H2" s="7"/>
      <c r="I2" s="7"/>
      <c r="J2" s="7"/>
    </row>
    <row r="3" s="1" customFormat="1" ht="56" customHeight="1" spans="1:6">
      <c r="A3" s="28" t="s">
        <v>1750</v>
      </c>
      <c r="B3" s="29"/>
      <c r="C3" s="29"/>
      <c r="D3" s="30" t="s">
        <v>1751</v>
      </c>
      <c r="E3" s="31"/>
      <c r="F3" s="31"/>
    </row>
    <row r="4" s="1" customFormat="1" ht="56" customHeight="1" spans="1:6">
      <c r="A4" s="28" t="s">
        <v>1309</v>
      </c>
      <c r="B4" s="28" t="s">
        <v>1737</v>
      </c>
      <c r="C4" s="28" t="s">
        <v>1741</v>
      </c>
      <c r="D4" s="30" t="s">
        <v>1309</v>
      </c>
      <c r="E4" s="30" t="s">
        <v>1737</v>
      </c>
      <c r="F4" s="30" t="s">
        <v>1741</v>
      </c>
    </row>
    <row r="5" s="1" customFormat="1" ht="56" customHeight="1" spans="1:6">
      <c r="A5" s="32">
        <f>B5+C5</f>
        <v>9629</v>
      </c>
      <c r="B5" s="32">
        <v>9629</v>
      </c>
      <c r="C5" s="32">
        <v>0</v>
      </c>
      <c r="D5" s="32">
        <f>E5+F5</f>
        <v>11430</v>
      </c>
      <c r="E5" s="32">
        <v>6250</v>
      </c>
      <c r="F5" s="32">
        <v>5180</v>
      </c>
    </row>
    <row r="6" s="1" customFormat="1" ht="15.55" customHeight="1"/>
    <row r="7" s="1" customFormat="1" ht="15.55" customHeight="1"/>
    <row r="8" s="1" customFormat="1" ht="15.55" customHeight="1"/>
    <row r="9" s="1" customFormat="1" ht="15.55" customHeight="1"/>
    <row r="10" s="1" customFormat="1" ht="15.55" customHeight="1"/>
    <row r="11" s="1" customFormat="1" ht="15.55" customHeight="1"/>
  </sheetData>
  <mergeCells count="4">
    <mergeCell ref="A1:F1"/>
    <mergeCell ref="A2:F2"/>
    <mergeCell ref="A3:C3"/>
    <mergeCell ref="D3:F3"/>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zoomScale="90" zoomScaleNormal="90" workbookViewId="0">
      <selection activeCell="F13" sqref="F13"/>
    </sheetView>
  </sheetViews>
  <sheetFormatPr defaultColWidth="16.2444444444444" defaultRowHeight="16.95" customHeight="1"/>
  <cols>
    <col min="1" max="1" width="10.5555555555556" style="1" customWidth="1"/>
    <col min="2" max="2" width="45.5555555555556" style="1" customWidth="1"/>
    <col min="3" max="3" width="25.5" style="1" customWidth="1"/>
    <col min="4" max="4" width="70.1888888888889" style="1" customWidth="1"/>
    <col min="5" max="6" width="25.5" style="1" customWidth="1"/>
    <col min="7" max="10" width="19.6666666666667" style="1" customWidth="1"/>
    <col min="11" max="256" width="16.2444444444444" style="1" customWidth="1"/>
    <col min="257" max="16384" width="16.2444444444444" style="1"/>
  </cols>
  <sheetData>
    <row r="1" s="1" customFormat="1" ht="33.75" customHeight="1" spans="1:10">
      <c r="A1" s="2" t="s">
        <v>1752</v>
      </c>
      <c r="B1" s="2"/>
      <c r="C1" s="2"/>
      <c r="D1" s="2"/>
      <c r="E1" s="3"/>
      <c r="F1" s="3"/>
      <c r="G1" s="4"/>
      <c r="H1" s="4"/>
      <c r="I1" s="4"/>
      <c r="J1" s="4"/>
    </row>
    <row r="2" s="1" customFormat="1" ht="25" customHeight="1" spans="1:10">
      <c r="A2" s="5" t="s">
        <v>1733</v>
      </c>
      <c r="B2" s="5"/>
      <c r="C2" s="5"/>
      <c r="D2" s="5"/>
      <c r="E2" s="6"/>
      <c r="F2" s="6"/>
      <c r="G2" s="7"/>
      <c r="H2" s="7"/>
      <c r="I2" s="7"/>
      <c r="J2" s="7"/>
    </row>
    <row r="3" s="1" customFormat="1" ht="23" customHeight="1" spans="1:4">
      <c r="A3" s="8" t="s">
        <v>1753</v>
      </c>
      <c r="B3" s="8" t="s">
        <v>1754</v>
      </c>
      <c r="C3" s="8" t="s">
        <v>1755</v>
      </c>
      <c r="D3" s="9" t="s">
        <v>1569</v>
      </c>
    </row>
    <row r="4" s="1" customFormat="1" ht="23" customHeight="1" spans="1:4">
      <c r="A4" s="10" t="s">
        <v>1756</v>
      </c>
      <c r="B4" s="10"/>
      <c r="C4" s="10">
        <f>C5+C23</f>
        <v>31000</v>
      </c>
      <c r="D4" s="11"/>
    </row>
    <row r="5" s="1" customFormat="1" ht="23" customHeight="1" spans="1:4">
      <c r="A5" s="10"/>
      <c r="B5" s="10" t="s">
        <v>1757</v>
      </c>
      <c r="C5" s="10">
        <f>SUM(C6:C22)</f>
        <v>12100</v>
      </c>
      <c r="D5" s="11"/>
    </row>
    <row r="6" s="1" customFormat="1" ht="23" customHeight="1" spans="1:4">
      <c r="A6" s="12">
        <v>1</v>
      </c>
      <c r="B6" s="13" t="s">
        <v>1758</v>
      </c>
      <c r="C6" s="14">
        <v>440</v>
      </c>
      <c r="D6" s="15" t="s">
        <v>1759</v>
      </c>
    </row>
    <row r="7" s="1" customFormat="1" ht="23" customHeight="1" spans="1:4">
      <c r="A7" s="12">
        <v>2</v>
      </c>
      <c r="B7" s="13" t="s">
        <v>1758</v>
      </c>
      <c r="C7" s="14">
        <v>360</v>
      </c>
      <c r="D7" s="15" t="s">
        <v>1760</v>
      </c>
    </row>
    <row r="8" s="1" customFormat="1" ht="23" customHeight="1" spans="1:4">
      <c r="A8" s="12">
        <v>3</v>
      </c>
      <c r="B8" s="13" t="s">
        <v>1758</v>
      </c>
      <c r="C8" s="14">
        <v>400</v>
      </c>
      <c r="D8" s="15" t="s">
        <v>1761</v>
      </c>
    </row>
    <row r="9" ht="23" customHeight="1" spans="1:4">
      <c r="A9" s="12">
        <v>4</v>
      </c>
      <c r="B9" s="13" t="s">
        <v>1762</v>
      </c>
      <c r="C9" s="16">
        <v>1200</v>
      </c>
      <c r="D9" s="17" t="s">
        <v>1763</v>
      </c>
    </row>
    <row r="10" ht="23" customHeight="1" spans="1:4">
      <c r="A10" s="12">
        <v>5</v>
      </c>
      <c r="B10" s="13" t="s">
        <v>1762</v>
      </c>
      <c r="C10" s="16">
        <v>500</v>
      </c>
      <c r="D10" s="17" t="s">
        <v>1764</v>
      </c>
    </row>
    <row r="11" ht="23" customHeight="1" spans="1:4">
      <c r="A11" s="12">
        <v>6</v>
      </c>
      <c r="B11" s="13" t="s">
        <v>1765</v>
      </c>
      <c r="C11" s="16">
        <v>2000</v>
      </c>
      <c r="D11" s="17" t="s">
        <v>1766</v>
      </c>
    </row>
    <row r="12" ht="23" customHeight="1" spans="1:4">
      <c r="A12" s="12">
        <v>7</v>
      </c>
      <c r="B12" s="13" t="s">
        <v>1767</v>
      </c>
      <c r="C12" s="14">
        <v>483</v>
      </c>
      <c r="D12" s="15" t="s">
        <v>1768</v>
      </c>
    </row>
    <row r="13" ht="23" customHeight="1" spans="1:4">
      <c r="A13" s="12">
        <v>8</v>
      </c>
      <c r="B13" s="13" t="s">
        <v>1769</v>
      </c>
      <c r="C13" s="14">
        <v>936.99</v>
      </c>
      <c r="D13" s="15" t="s">
        <v>1770</v>
      </c>
    </row>
    <row r="14" ht="23" customHeight="1" spans="1:4">
      <c r="A14" s="12">
        <v>9</v>
      </c>
      <c r="B14" s="13" t="s">
        <v>1771</v>
      </c>
      <c r="C14" s="14">
        <v>1500</v>
      </c>
      <c r="D14" s="15" t="s">
        <v>1772</v>
      </c>
    </row>
    <row r="15" ht="23" customHeight="1" spans="1:4">
      <c r="A15" s="12">
        <v>10</v>
      </c>
      <c r="B15" s="13" t="s">
        <v>1773</v>
      </c>
      <c r="C15" s="14">
        <f>600</f>
        <v>600</v>
      </c>
      <c r="D15" s="15" t="s">
        <v>1759</v>
      </c>
    </row>
    <row r="16" ht="23" customHeight="1" spans="1:4">
      <c r="A16" s="12">
        <v>11</v>
      </c>
      <c r="B16" s="13" t="s">
        <v>1758</v>
      </c>
      <c r="C16" s="14">
        <v>633.19</v>
      </c>
      <c r="D16" s="15" t="s">
        <v>1761</v>
      </c>
    </row>
    <row r="17" ht="23" customHeight="1" spans="1:4">
      <c r="A17" s="12">
        <v>12</v>
      </c>
      <c r="B17" s="13" t="s">
        <v>1773</v>
      </c>
      <c r="C17" s="14">
        <v>1500</v>
      </c>
      <c r="D17" s="15" t="s">
        <v>1774</v>
      </c>
    </row>
    <row r="18" ht="23" customHeight="1" spans="1:4">
      <c r="A18" s="12">
        <v>13</v>
      </c>
      <c r="B18" s="18" t="s">
        <v>1767</v>
      </c>
      <c r="C18" s="14">
        <v>620.94</v>
      </c>
      <c r="D18" s="15" t="s">
        <v>1775</v>
      </c>
    </row>
    <row r="19" ht="23" customHeight="1" spans="1:4">
      <c r="A19" s="12">
        <v>14</v>
      </c>
      <c r="B19" s="18" t="s">
        <v>1776</v>
      </c>
      <c r="C19" s="14">
        <v>200</v>
      </c>
      <c r="D19" s="15" t="s">
        <v>1777</v>
      </c>
    </row>
    <row r="20" ht="23" customHeight="1" spans="1:4">
      <c r="A20" s="12">
        <v>15</v>
      </c>
      <c r="B20" s="18" t="s">
        <v>1778</v>
      </c>
      <c r="C20" s="14">
        <v>452.7</v>
      </c>
      <c r="D20" s="15" t="s">
        <v>1779</v>
      </c>
    </row>
    <row r="21" ht="23" customHeight="1" spans="1:4">
      <c r="A21" s="12">
        <v>16</v>
      </c>
      <c r="B21" s="19" t="s">
        <v>1780</v>
      </c>
      <c r="C21" s="20">
        <v>100.75</v>
      </c>
      <c r="D21" s="15" t="s">
        <v>1781</v>
      </c>
    </row>
    <row r="22" ht="23" customHeight="1" spans="1:4">
      <c r="A22" s="12">
        <v>17</v>
      </c>
      <c r="B22" s="19" t="s">
        <v>1776</v>
      </c>
      <c r="C22" s="20">
        <f>273.18-100.75</f>
        <v>172.43</v>
      </c>
      <c r="D22" s="15" t="s">
        <v>1781</v>
      </c>
    </row>
    <row r="23" ht="23" customHeight="1" spans="1:4">
      <c r="A23" s="21"/>
      <c r="B23" s="22" t="s">
        <v>1782</v>
      </c>
      <c r="C23" s="23">
        <f>SUM(C24:C26)</f>
        <v>18900</v>
      </c>
      <c r="D23" s="24"/>
    </row>
    <row r="24" ht="23" customHeight="1" spans="1:4">
      <c r="A24" s="21">
        <v>1</v>
      </c>
      <c r="B24" s="12" t="s">
        <v>1783</v>
      </c>
      <c r="C24" s="25">
        <v>7200</v>
      </c>
      <c r="D24" s="26" t="s">
        <v>1784</v>
      </c>
    </row>
    <row r="25" ht="23" customHeight="1" spans="1:4">
      <c r="A25" s="21">
        <v>2</v>
      </c>
      <c r="B25" s="12" t="s">
        <v>1785</v>
      </c>
      <c r="C25" s="20">
        <v>1700</v>
      </c>
      <c r="D25" s="26" t="s">
        <v>1786</v>
      </c>
    </row>
    <row r="26" ht="23" customHeight="1" spans="1:4">
      <c r="A26" s="21">
        <v>3</v>
      </c>
      <c r="B26" s="12" t="s">
        <v>1787</v>
      </c>
      <c r="C26" s="25">
        <v>10000</v>
      </c>
      <c r="D26" s="26" t="s">
        <v>1788</v>
      </c>
    </row>
  </sheetData>
  <mergeCells count="3">
    <mergeCell ref="A1:D1"/>
    <mergeCell ref="A2:D2"/>
    <mergeCell ref="A4:B4"/>
  </mergeCells>
  <dataValidations count="1">
    <dataValidation type="list" allowBlank="1" sqref="B18 B19 B20">
      <formula1>[1]要素值集5!#REF!</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S51"/>
  <sheetViews>
    <sheetView showGridLines="0" showZeros="0" zoomScale="90" zoomScaleNormal="90" zoomScaleSheetLayoutView="80" workbookViewId="0">
      <selection activeCell="C6" sqref="C6"/>
    </sheetView>
  </sheetViews>
  <sheetFormatPr defaultColWidth="9" defaultRowHeight="11.25"/>
  <cols>
    <col min="1" max="1" width="67.1666666666667" style="167" customWidth="1"/>
    <col min="2" max="2" width="44.8333333333333" style="167" customWidth="1"/>
    <col min="3" max="7" width="12" style="167" customWidth="1"/>
    <col min="8" max="8" width="8.33333333333333" style="167" customWidth="1"/>
    <col min="9" max="45" width="12" style="167" customWidth="1"/>
    <col min="46" max="16384" width="9" style="167"/>
  </cols>
  <sheetData>
    <row r="1" ht="34.5" customHeight="1" spans="1:45">
      <c r="A1" s="213" t="s">
        <v>64</v>
      </c>
      <c r="B1" s="213"/>
      <c r="C1" s="214"/>
      <c r="D1" s="214"/>
      <c r="E1" s="214"/>
      <c r="F1" s="214"/>
      <c r="G1" s="214"/>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row>
    <row r="2" ht="19.5" customHeight="1" spans="1:45">
      <c r="A2" s="215"/>
      <c r="B2" s="64" t="s">
        <v>65</v>
      </c>
      <c r="C2" s="184"/>
      <c r="D2" s="184"/>
      <c r="E2" s="184"/>
      <c r="F2" s="184"/>
      <c r="G2" s="184"/>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row>
    <row r="3" ht="19.5" customHeight="1" spans="1:45">
      <c r="A3" s="197" t="s">
        <v>66</v>
      </c>
      <c r="B3" s="198" t="s">
        <v>67</v>
      </c>
      <c r="C3" s="201"/>
      <c r="D3" s="201"/>
      <c r="E3" s="201"/>
      <c r="F3" s="201"/>
      <c r="G3" s="201"/>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91"/>
    </row>
    <row r="4" ht="19.5" customHeight="1" spans="1:45">
      <c r="A4" s="199"/>
      <c r="B4" s="200"/>
      <c r="C4" s="201"/>
      <c r="D4" s="201"/>
      <c r="E4" s="201"/>
      <c r="F4" s="201"/>
      <c r="G4" s="201"/>
      <c r="H4" s="201"/>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91"/>
    </row>
    <row r="5" ht="17.25" customHeight="1" spans="1:45">
      <c r="A5" s="216" t="s">
        <v>68</v>
      </c>
      <c r="B5" s="217">
        <v>58062</v>
      </c>
      <c r="C5" s="201"/>
      <c r="D5" s="201"/>
      <c r="E5" s="201"/>
      <c r="F5" s="201"/>
      <c r="G5" s="201"/>
      <c r="H5" s="218"/>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row>
    <row r="6" ht="17.25" customHeight="1" spans="1:45">
      <c r="A6" s="219" t="s">
        <v>69</v>
      </c>
      <c r="B6" s="220">
        <v>12035</v>
      </c>
      <c r="C6" s="201"/>
      <c r="D6" s="201"/>
      <c r="E6" s="201"/>
      <c r="F6" s="201"/>
      <c r="G6" s="201"/>
      <c r="H6" s="201"/>
      <c r="I6" s="201"/>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row>
    <row r="7" ht="17.25" customHeight="1" spans="1:45">
      <c r="A7" s="219" t="s">
        <v>70</v>
      </c>
      <c r="B7" s="220">
        <v>0</v>
      </c>
      <c r="C7" s="201"/>
      <c r="D7" s="201"/>
      <c r="E7" s="201"/>
      <c r="F7" s="201"/>
      <c r="G7" s="201"/>
      <c r="H7" s="201"/>
      <c r="I7" s="201"/>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row>
    <row r="8" ht="17.25" customHeight="1" spans="1:45">
      <c r="A8" s="219" t="s">
        <v>71</v>
      </c>
      <c r="B8" s="220">
        <v>4334</v>
      </c>
      <c r="C8" s="201"/>
      <c r="D8" s="201"/>
      <c r="E8" s="201"/>
      <c r="F8" s="201"/>
      <c r="G8" s="201"/>
      <c r="H8" s="201"/>
      <c r="I8" s="201"/>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row>
    <row r="9" ht="17.25" customHeight="1" spans="1:45">
      <c r="A9" s="219" t="s">
        <v>72</v>
      </c>
      <c r="B9" s="220">
        <v>0</v>
      </c>
      <c r="C9" s="201"/>
      <c r="D9" s="201"/>
      <c r="E9" s="201"/>
      <c r="F9" s="201"/>
      <c r="G9" s="201"/>
      <c r="H9" s="201"/>
      <c r="I9" s="201"/>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row>
    <row r="10" ht="17.25" customHeight="1" spans="1:45">
      <c r="A10" s="219" t="s">
        <v>73</v>
      </c>
      <c r="B10" s="220">
        <v>7768</v>
      </c>
      <c r="C10" s="201"/>
      <c r="D10" s="201"/>
      <c r="E10" s="201"/>
      <c r="F10" s="201"/>
      <c r="G10" s="201"/>
      <c r="H10" s="201"/>
      <c r="I10" s="201"/>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row>
    <row r="11" ht="17.25" customHeight="1" spans="1:45">
      <c r="A11" s="219" t="s">
        <v>74</v>
      </c>
      <c r="B11" s="220">
        <v>14</v>
      </c>
      <c r="C11" s="201"/>
      <c r="D11" s="201"/>
      <c r="E11" s="201"/>
      <c r="F11" s="201"/>
      <c r="G11" s="201"/>
      <c r="H11" s="201"/>
      <c r="I11" s="201"/>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row>
    <row r="12" ht="17.25" customHeight="1" spans="1:45">
      <c r="A12" s="219" t="s">
        <v>75</v>
      </c>
      <c r="B12" s="220">
        <v>521</v>
      </c>
      <c r="C12" s="201"/>
      <c r="D12" s="201"/>
      <c r="E12" s="201"/>
      <c r="F12" s="201"/>
      <c r="G12" s="201"/>
      <c r="H12" s="201"/>
      <c r="I12" s="201"/>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row>
    <row r="13" ht="17.25" customHeight="1" spans="1:45">
      <c r="A13" s="219" t="s">
        <v>76</v>
      </c>
      <c r="B13" s="220">
        <v>2721</v>
      </c>
      <c r="C13" s="201"/>
      <c r="D13" s="201"/>
      <c r="E13" s="201"/>
      <c r="F13" s="201"/>
      <c r="G13" s="201"/>
      <c r="H13" s="201"/>
      <c r="I13" s="201"/>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row>
    <row r="14" ht="17.25" customHeight="1" spans="1:45">
      <c r="A14" s="219" t="s">
        <v>77</v>
      </c>
      <c r="B14" s="220">
        <v>854</v>
      </c>
      <c r="C14" s="201"/>
      <c r="D14" s="201"/>
      <c r="E14" s="201"/>
      <c r="F14" s="201"/>
      <c r="G14" s="201"/>
      <c r="H14" s="201"/>
      <c r="I14" s="201"/>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row>
    <row r="15" ht="17.25" customHeight="1" spans="1:45">
      <c r="A15" s="219" t="s">
        <v>78</v>
      </c>
      <c r="B15" s="220">
        <v>2719</v>
      </c>
      <c r="C15" s="201"/>
      <c r="D15" s="201"/>
      <c r="E15" s="201"/>
      <c r="F15" s="201"/>
      <c r="G15" s="201"/>
      <c r="H15" s="201"/>
      <c r="I15" s="201"/>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row>
    <row r="16" ht="17.25" customHeight="1" spans="1:45">
      <c r="A16" s="219" t="s">
        <v>79</v>
      </c>
      <c r="B16" s="220">
        <v>18952</v>
      </c>
      <c r="C16" s="201"/>
      <c r="D16" s="201"/>
      <c r="E16" s="201"/>
      <c r="F16" s="201"/>
      <c r="G16" s="201"/>
      <c r="H16" s="201"/>
      <c r="I16" s="201"/>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row>
    <row r="17" ht="17.25" customHeight="1" spans="1:45">
      <c r="A17" s="219" t="s">
        <v>80</v>
      </c>
      <c r="B17" s="220">
        <v>1562</v>
      </c>
      <c r="C17" s="201"/>
      <c r="D17" s="201"/>
      <c r="E17" s="201"/>
      <c r="F17" s="201"/>
      <c r="G17" s="201"/>
      <c r="H17" s="201"/>
      <c r="I17" s="201"/>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row>
    <row r="18" ht="17.25" customHeight="1" spans="1:45">
      <c r="A18" s="219" t="s">
        <v>81</v>
      </c>
      <c r="B18" s="220">
        <v>0</v>
      </c>
      <c r="C18" s="201"/>
      <c r="D18" s="201"/>
      <c r="E18" s="201"/>
      <c r="F18" s="201"/>
      <c r="G18" s="201"/>
      <c r="H18" s="201"/>
      <c r="I18" s="201"/>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row>
    <row r="19" ht="17.25" customHeight="1" spans="1:45">
      <c r="A19" s="219" t="s">
        <v>82</v>
      </c>
      <c r="B19" s="220">
        <v>0</v>
      </c>
      <c r="C19" s="201"/>
      <c r="D19" s="201"/>
      <c r="E19" s="201"/>
      <c r="F19" s="201"/>
      <c r="G19" s="201"/>
      <c r="H19" s="201"/>
      <c r="I19" s="201"/>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row>
    <row r="20" ht="17.25" customHeight="1" spans="1:45">
      <c r="A20" s="219" t="s">
        <v>83</v>
      </c>
      <c r="B20" s="220">
        <v>0</v>
      </c>
      <c r="C20" s="201"/>
      <c r="D20" s="201"/>
      <c r="E20" s="201"/>
      <c r="F20" s="201"/>
      <c r="G20" s="201"/>
      <c r="H20" s="201"/>
      <c r="I20" s="201"/>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row>
    <row r="21" ht="17.25" customHeight="1" spans="1:45">
      <c r="A21" s="219" t="s">
        <v>84</v>
      </c>
      <c r="B21" s="220">
        <v>4877</v>
      </c>
      <c r="C21" s="201"/>
      <c r="D21" s="201"/>
      <c r="E21" s="201"/>
      <c r="F21" s="201"/>
      <c r="G21" s="201"/>
      <c r="H21" s="201"/>
      <c r="I21" s="201"/>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row>
    <row r="22" ht="17.25" customHeight="1" spans="1:45">
      <c r="A22" s="219" t="s">
        <v>85</v>
      </c>
      <c r="B22" s="220">
        <v>1696</v>
      </c>
      <c r="C22" s="201"/>
      <c r="D22" s="201"/>
      <c r="E22" s="201"/>
      <c r="F22" s="201"/>
      <c r="G22" s="201"/>
      <c r="H22" s="201"/>
      <c r="I22" s="201"/>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row>
    <row r="23" ht="17.25" customHeight="1" spans="1:45">
      <c r="A23" s="219" t="s">
        <v>86</v>
      </c>
      <c r="B23" s="220">
        <v>0</v>
      </c>
      <c r="C23" s="201"/>
      <c r="D23" s="201"/>
      <c r="E23" s="201"/>
      <c r="F23" s="201"/>
      <c r="G23" s="201"/>
      <c r="H23" s="201"/>
      <c r="I23" s="201"/>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row>
    <row r="24" ht="17.25" customHeight="1" spans="1:45">
      <c r="A24" s="219" t="s">
        <v>87</v>
      </c>
      <c r="B24" s="220">
        <v>0</v>
      </c>
      <c r="C24" s="201"/>
      <c r="D24" s="201"/>
      <c r="E24" s="201"/>
      <c r="F24" s="201"/>
      <c r="G24" s="201"/>
      <c r="H24" s="201"/>
      <c r="I24" s="201"/>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row>
    <row r="25" ht="17.25" customHeight="1" spans="1:45">
      <c r="A25" s="219" t="s">
        <v>88</v>
      </c>
      <c r="B25" s="220">
        <v>9</v>
      </c>
      <c r="C25" s="201"/>
      <c r="D25" s="201"/>
      <c r="E25" s="201"/>
      <c r="F25" s="201"/>
      <c r="G25" s="201"/>
      <c r="H25" s="201"/>
      <c r="I25" s="201"/>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row>
    <row r="26" ht="17.25" customHeight="1" spans="1:45">
      <c r="A26" s="219"/>
      <c r="B26" s="220"/>
      <c r="C26" s="201"/>
      <c r="D26" s="201"/>
      <c r="E26" s="201"/>
      <c r="F26" s="201"/>
      <c r="G26" s="201"/>
      <c r="H26" s="201"/>
      <c r="I26" s="201"/>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row>
    <row r="27" ht="17.25" customHeight="1" spans="1:2">
      <c r="A27" s="216" t="s">
        <v>89</v>
      </c>
      <c r="B27" s="217">
        <v>22897</v>
      </c>
    </row>
    <row r="28" ht="17.25" customHeight="1" spans="1:2">
      <c r="A28" s="219" t="s">
        <v>90</v>
      </c>
      <c r="B28" s="221">
        <v>9866</v>
      </c>
    </row>
    <row r="29" ht="17.25" customHeight="1" spans="1:2">
      <c r="A29" s="219" t="s">
        <v>91</v>
      </c>
      <c r="B29" s="221">
        <v>1313</v>
      </c>
    </row>
    <row r="30" ht="17.25" customHeight="1" spans="1:2">
      <c r="A30" s="219" t="s">
        <v>92</v>
      </c>
      <c r="B30" s="221">
        <v>5347</v>
      </c>
    </row>
    <row r="31" ht="17.25" customHeight="1" spans="1:2">
      <c r="A31" s="219" t="s">
        <v>93</v>
      </c>
      <c r="B31" s="221">
        <v>3</v>
      </c>
    </row>
    <row r="32" ht="17.25" customHeight="1" spans="1:2">
      <c r="A32" s="219" t="s">
        <v>94</v>
      </c>
      <c r="B32" s="221">
        <v>2534</v>
      </c>
    </row>
    <row r="33" ht="17.25" customHeight="1" spans="1:2">
      <c r="A33" s="219" t="s">
        <v>95</v>
      </c>
      <c r="B33" s="221">
        <v>136</v>
      </c>
    </row>
    <row r="34" ht="17.25" customHeight="1" spans="1:2">
      <c r="A34" s="219" t="s">
        <v>96</v>
      </c>
      <c r="B34" s="221">
        <v>625</v>
      </c>
    </row>
    <row r="35" ht="17.25" customHeight="1" spans="1:2">
      <c r="A35" s="219" t="s">
        <v>97</v>
      </c>
      <c r="B35" s="221">
        <v>3073</v>
      </c>
    </row>
    <row r="36" ht="17.25" customHeight="1" spans="1:2">
      <c r="A36" s="219"/>
      <c r="B36" s="221"/>
    </row>
    <row r="37" ht="17.25" customHeight="1" spans="1:2">
      <c r="A37" s="205" t="s">
        <v>98</v>
      </c>
      <c r="B37" s="217">
        <v>80959</v>
      </c>
    </row>
    <row r="38" ht="17.25" customHeight="1" spans="1:2">
      <c r="A38" s="205"/>
      <c r="B38" s="221"/>
    </row>
    <row r="39" ht="17.25" customHeight="1" spans="1:2">
      <c r="A39" s="208" t="s">
        <v>99</v>
      </c>
      <c r="B39" s="222"/>
    </row>
    <row r="40" ht="17.25" customHeight="1" spans="1:2">
      <c r="A40" s="208" t="s">
        <v>100</v>
      </c>
      <c r="B40" s="217">
        <v>173151</v>
      </c>
    </row>
    <row r="41" ht="17.25" customHeight="1" spans="1:2">
      <c r="A41" s="209" t="s">
        <v>101</v>
      </c>
      <c r="B41" s="221">
        <v>9908</v>
      </c>
    </row>
    <row r="42" ht="17.25" customHeight="1" spans="1:2">
      <c r="A42" s="209" t="s">
        <v>102</v>
      </c>
      <c r="B42" s="221">
        <v>134398</v>
      </c>
    </row>
    <row r="43" ht="17.25" customHeight="1" spans="1:2">
      <c r="A43" s="209" t="s">
        <v>103</v>
      </c>
      <c r="B43" s="221">
        <v>28845</v>
      </c>
    </row>
    <row r="44" ht="15.75" customHeight="1" spans="1:2">
      <c r="A44" s="208" t="s">
        <v>104</v>
      </c>
      <c r="B44" s="221"/>
    </row>
    <row r="45" ht="17.25" customHeight="1" spans="1:2">
      <c r="A45" s="208" t="s">
        <v>105</v>
      </c>
      <c r="B45" s="223"/>
    </row>
    <row r="46" ht="17.25" customHeight="1" spans="1:2">
      <c r="A46" s="208" t="s">
        <v>106</v>
      </c>
      <c r="B46" s="224">
        <v>20527</v>
      </c>
    </row>
    <row r="47" ht="17.25" customHeight="1" spans="1:2">
      <c r="A47" s="208" t="s">
        <v>107</v>
      </c>
      <c r="B47" s="223"/>
    </row>
    <row r="48" ht="17.25" customHeight="1" spans="1:2">
      <c r="A48" s="208" t="s">
        <v>99</v>
      </c>
      <c r="B48" s="223"/>
    </row>
    <row r="49" ht="17.25" customHeight="1" spans="1:2">
      <c r="A49" s="208" t="s">
        <v>108</v>
      </c>
      <c r="B49" s="224">
        <v>21720</v>
      </c>
    </row>
    <row r="50" ht="17.25" customHeight="1" spans="1:2">
      <c r="A50" s="208" t="s">
        <v>109</v>
      </c>
      <c r="B50" s="225">
        <v>3262</v>
      </c>
    </row>
    <row r="51" ht="17.25" customHeight="1" spans="1:2">
      <c r="A51" s="205" t="s">
        <v>110</v>
      </c>
      <c r="B51" s="224">
        <v>299619</v>
      </c>
    </row>
  </sheetData>
  <sheetProtection formatCells="0" formatColumns="0" formatRows="0"/>
  <mergeCells count="3">
    <mergeCell ref="A1:B1"/>
    <mergeCell ref="A3:A4"/>
    <mergeCell ref="B3:B4"/>
  </mergeCells>
  <printOptions horizontalCentered="1"/>
  <pageMargins left="0.708661417322835" right="0.708661417322835" top="0.354330708661417" bottom="0.31496062992126" header="0.31496062992126" footer="0.31496062992126"/>
  <pageSetup paperSize="9" scale="6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44"/>
  <sheetViews>
    <sheetView showGridLines="0" showZeros="0" zoomScale="90" zoomScaleNormal="90" workbookViewId="0">
      <selection activeCell="E25" sqref="E25"/>
    </sheetView>
  </sheetViews>
  <sheetFormatPr defaultColWidth="9" defaultRowHeight="11.25"/>
  <cols>
    <col min="1" max="1" width="60.3333333333333" style="167" customWidth="1"/>
    <col min="2" max="2" width="50.5" style="167" customWidth="1"/>
    <col min="3" max="43" width="12" style="167" customWidth="1"/>
    <col min="44" max="16384" width="9" style="167"/>
  </cols>
  <sheetData>
    <row r="1" ht="31.5" customHeight="1" spans="1:43">
      <c r="A1" s="168" t="s">
        <v>111</v>
      </c>
      <c r="B1" s="168"/>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row>
    <row r="2" ht="19.5" customHeight="1" spans="1:43">
      <c r="A2" s="196"/>
      <c r="B2" s="64" t="s">
        <v>65</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row>
    <row r="3" ht="18" customHeight="1" spans="1:43">
      <c r="A3" s="197" t="s">
        <v>112</v>
      </c>
      <c r="B3" s="198" t="s">
        <v>67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row>
    <row r="4" ht="18" customHeight="1" spans="1:43">
      <c r="A4" s="199" t="s">
        <v>113</v>
      </c>
      <c r="B4" s="200"/>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row>
    <row r="5" ht="19.5" customHeight="1" spans="1:43">
      <c r="A5" s="202" t="s">
        <v>114</v>
      </c>
      <c r="B5" s="203">
        <v>27213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row>
    <row r="6" ht="19.5" customHeight="1" spans="1:43">
      <c r="A6" s="202" t="s">
        <v>115</v>
      </c>
      <c r="B6" s="203">
        <v>0</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row>
    <row r="7" ht="19.5" customHeight="1" spans="1:43">
      <c r="A7" s="204" t="s">
        <v>116</v>
      </c>
      <c r="B7" s="203">
        <v>230</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row>
    <row r="8" ht="19.5" customHeight="1" spans="1:43">
      <c r="A8" s="204" t="s">
        <v>117</v>
      </c>
      <c r="B8" s="203">
        <v>1784</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row>
    <row r="9" ht="19.5" customHeight="1" spans="1:43">
      <c r="A9" s="204" t="s">
        <v>118</v>
      </c>
      <c r="B9" s="203">
        <v>74299</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row>
    <row r="10" ht="19.5" customHeight="1" spans="1:43">
      <c r="A10" s="204" t="s">
        <v>119</v>
      </c>
      <c r="B10" s="203">
        <v>6396</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row>
    <row r="11" ht="19.5" customHeight="1" spans="1:43">
      <c r="A11" s="204" t="s">
        <v>120</v>
      </c>
      <c r="B11" s="203">
        <v>2627</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row>
    <row r="12" ht="19.5" customHeight="1" spans="1:43">
      <c r="A12" s="204" t="s">
        <v>121</v>
      </c>
      <c r="B12" s="203">
        <v>34301</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row>
    <row r="13" ht="19.5" customHeight="1" spans="1:43">
      <c r="A13" s="204" t="s">
        <v>122</v>
      </c>
      <c r="B13" s="203">
        <v>38786</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row>
    <row r="14" ht="19.5" customHeight="1" spans="1:43">
      <c r="A14" s="204" t="s">
        <v>123</v>
      </c>
      <c r="B14" s="203">
        <v>8902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row>
    <row r="15" ht="19.5" customHeight="1" spans="1:43">
      <c r="A15" s="204" t="s">
        <v>124</v>
      </c>
      <c r="B15" s="203">
        <v>19318</v>
      </c>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row>
    <row r="16" ht="19.5" customHeight="1" spans="1:43">
      <c r="A16" s="204" t="s">
        <v>125</v>
      </c>
      <c r="B16" s="203">
        <v>27999</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row>
    <row r="17" ht="19.5" customHeight="1" spans="1:43">
      <c r="A17" s="204" t="s">
        <v>126</v>
      </c>
      <c r="B17" s="203">
        <v>4924</v>
      </c>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row>
    <row r="18" ht="19.5" customHeight="1" spans="1:43">
      <c r="A18" s="204" t="s">
        <v>127</v>
      </c>
      <c r="B18" s="203">
        <v>2268</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row>
    <row r="19" ht="19.5" customHeight="1" spans="1:43">
      <c r="A19" s="204" t="s">
        <v>128</v>
      </c>
      <c r="B19" s="203">
        <v>495</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row>
    <row r="20" ht="19.5" customHeight="1" spans="1:43">
      <c r="A20" s="204" t="s">
        <v>129</v>
      </c>
      <c r="B20" s="203">
        <v>50</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row>
    <row r="21" ht="19.5" customHeight="1" spans="1:43">
      <c r="A21" s="204" t="s">
        <v>130</v>
      </c>
      <c r="B21" s="203">
        <v>0</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row>
    <row r="22" ht="19.5" customHeight="1" spans="1:43">
      <c r="A22" s="204" t="s">
        <v>131</v>
      </c>
      <c r="B22" s="203">
        <v>830</v>
      </c>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row>
    <row r="23" ht="19.5" customHeight="1" spans="1:43">
      <c r="A23" s="204" t="s">
        <v>132</v>
      </c>
      <c r="B23" s="203">
        <v>10621</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row>
    <row r="24" ht="19.5" customHeight="1" spans="1:43">
      <c r="A24" s="204" t="s">
        <v>133</v>
      </c>
      <c r="B24" s="203">
        <v>363</v>
      </c>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row>
    <row r="25" ht="19.5" customHeight="1" spans="1:43">
      <c r="A25" s="204" t="s">
        <v>134</v>
      </c>
      <c r="B25" s="203">
        <v>2724</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row>
    <row r="26" ht="19.5" customHeight="1" spans="1:43">
      <c r="A26" s="204" t="s">
        <v>135</v>
      </c>
      <c r="B26" s="203">
        <v>106</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row>
    <row r="27" ht="19.5" customHeight="1" spans="1:43">
      <c r="A27" s="204" t="s">
        <v>136</v>
      </c>
      <c r="B27" s="203">
        <v>6250</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row>
    <row r="28" ht="19.5" customHeight="1" spans="1:43">
      <c r="A28" s="204" t="s">
        <v>137</v>
      </c>
      <c r="B28" s="203">
        <v>0</v>
      </c>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row>
    <row r="29" ht="19.5" customHeight="1" spans="1:2">
      <c r="A29" s="205" t="s">
        <v>138</v>
      </c>
      <c r="B29" s="206">
        <v>270486</v>
      </c>
    </row>
    <row r="30" ht="19.5" customHeight="1" spans="1:2">
      <c r="A30" s="205"/>
      <c r="B30" s="206"/>
    </row>
    <row r="31" ht="19.5" customHeight="1" spans="1:2">
      <c r="A31" s="207" t="s">
        <v>139</v>
      </c>
      <c r="B31" s="203"/>
    </row>
    <row r="32" ht="19.5" customHeight="1" spans="1:2">
      <c r="A32" s="208" t="s">
        <v>140</v>
      </c>
      <c r="B32" s="203">
        <v>9629</v>
      </c>
    </row>
    <row r="33" ht="19.5" customHeight="1" spans="1:2">
      <c r="A33" s="208" t="s">
        <v>141</v>
      </c>
      <c r="B33" s="203"/>
    </row>
    <row r="34" ht="19.5" customHeight="1" spans="1:2">
      <c r="A34" s="209" t="s">
        <v>142</v>
      </c>
      <c r="B34" s="203"/>
    </row>
    <row r="35" ht="19.5" customHeight="1" spans="1:2">
      <c r="A35" s="209" t="s">
        <v>143</v>
      </c>
      <c r="B35" s="203"/>
    </row>
    <row r="36" ht="19.5" customHeight="1" spans="1:2">
      <c r="A36" s="209" t="s">
        <v>144</v>
      </c>
      <c r="B36" s="203"/>
    </row>
    <row r="37" ht="19.5" customHeight="1" spans="1:2">
      <c r="A37" s="209" t="s">
        <v>145</v>
      </c>
      <c r="B37" s="203">
        <v>12361</v>
      </c>
    </row>
    <row r="38" ht="19.5" customHeight="1" spans="1:2">
      <c r="A38" s="210" t="s">
        <v>146</v>
      </c>
      <c r="B38" s="203"/>
    </row>
    <row r="39" ht="19.5" customHeight="1" spans="1:2">
      <c r="A39" s="210" t="s">
        <v>147</v>
      </c>
      <c r="B39" s="203">
        <v>1295</v>
      </c>
    </row>
    <row r="40" ht="19.5" customHeight="1" spans="1:2">
      <c r="A40" s="209" t="s">
        <v>148</v>
      </c>
      <c r="B40" s="203">
        <v>0</v>
      </c>
    </row>
    <row r="41" ht="19.5" customHeight="1" spans="1:2">
      <c r="A41" s="209" t="s">
        <v>149</v>
      </c>
      <c r="B41" s="211"/>
    </row>
    <row r="42" ht="19.5" customHeight="1" spans="1:2">
      <c r="A42" s="209" t="s">
        <v>150</v>
      </c>
      <c r="B42" s="211"/>
    </row>
    <row r="43" ht="19.5" customHeight="1" spans="1:2">
      <c r="A43" s="209" t="s">
        <v>151</v>
      </c>
      <c r="B43" s="211">
        <v>5848</v>
      </c>
    </row>
    <row r="44" ht="19.5" customHeight="1" spans="1:2">
      <c r="A44" s="205" t="s">
        <v>152</v>
      </c>
      <c r="B44" s="212">
        <v>299619</v>
      </c>
    </row>
  </sheetData>
  <sheetProtection formatCells="0" formatColumns="0" formatRows="0"/>
  <mergeCells count="3">
    <mergeCell ref="A1:B1"/>
    <mergeCell ref="A3:A4"/>
    <mergeCell ref="B3:B4"/>
  </mergeCells>
  <printOptions horizontalCentered="1"/>
  <pageMargins left="0.708661417322835" right="0.708661417322835" top="0.354330708661417" bottom="0.31496062992126" header="0.31496062992126" footer="0.31496062992126"/>
  <pageSetup paperSize="9" scale="54"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313"/>
  <sheetViews>
    <sheetView showGridLines="0" showZeros="0" zoomScale="90" zoomScaleNormal="90" workbookViewId="0">
      <selection activeCell="C10" sqref="C10"/>
    </sheetView>
  </sheetViews>
  <sheetFormatPr defaultColWidth="9" defaultRowHeight="19.5" customHeight="1" outlineLevelCol="2"/>
  <cols>
    <col min="1" max="1" width="14.2555555555556" style="191" customWidth="1"/>
    <col min="2" max="2" width="67.2222222222222" style="192" customWidth="1"/>
    <col min="3" max="3" width="39" style="193" customWidth="1"/>
    <col min="4" max="5" width="12" style="167" customWidth="1"/>
    <col min="6" max="8" width="8.5" style="167" customWidth="1"/>
    <col min="9" max="41" width="12" style="167" customWidth="1"/>
    <col min="42" max="16384" width="9" style="167"/>
  </cols>
  <sheetData>
    <row r="1" ht="50" customHeight="1" spans="1:3">
      <c r="A1" s="194" t="s">
        <v>153</v>
      </c>
      <c r="B1" s="194"/>
      <c r="C1" s="168"/>
    </row>
    <row r="2" customHeight="1" spans="2:3">
      <c r="B2" s="195"/>
      <c r="C2" s="42" t="s">
        <v>65</v>
      </c>
    </row>
    <row r="3" customHeight="1" spans="1:3">
      <c r="A3" s="35" t="s">
        <v>154</v>
      </c>
      <c r="B3" s="35" t="s">
        <v>155</v>
      </c>
      <c r="C3" s="35" t="s">
        <v>67</v>
      </c>
    </row>
    <row r="4" customHeight="1" spans="1:3">
      <c r="A4" s="66"/>
      <c r="B4" s="35" t="s">
        <v>156</v>
      </c>
      <c r="C4" s="37">
        <f>SUM(C5,C234,C274,C293,C383,C435,C491,C548,C675,C748,C825,C848,C955,C1013,C1077,C1097,C1127,C1137,C1182,C1202,C1246,C1295,C1298,C1310)</f>
        <v>270486</v>
      </c>
    </row>
    <row r="5" customHeight="1" spans="1:3">
      <c r="A5" s="66">
        <v>201</v>
      </c>
      <c r="B5" s="49" t="s">
        <v>157</v>
      </c>
      <c r="C5" s="37">
        <f>SUM(C6+C18+C27+C38+C49+C60+C71+C79+C88+C101+C110+C121+C133+C140+C148+C154+C161+C168+C175+C182+C189+C197+C203+C209+C216+C231)</f>
        <v>27213</v>
      </c>
    </row>
    <row r="6" customHeight="1" spans="1:3">
      <c r="A6" s="66">
        <v>20101</v>
      </c>
      <c r="B6" s="49" t="s">
        <v>158</v>
      </c>
      <c r="C6" s="37">
        <f>SUM(C7:C17)</f>
        <v>1096</v>
      </c>
    </row>
    <row r="7" customHeight="1" spans="1:3">
      <c r="A7" s="66">
        <v>2010101</v>
      </c>
      <c r="B7" s="66" t="s">
        <v>159</v>
      </c>
      <c r="C7" s="37">
        <v>692</v>
      </c>
    </row>
    <row r="8" customHeight="1" spans="1:3">
      <c r="A8" s="66">
        <v>2010102</v>
      </c>
      <c r="B8" s="66" t="s">
        <v>160</v>
      </c>
      <c r="C8" s="45">
        <v>107</v>
      </c>
    </row>
    <row r="9" customHeight="1" spans="1:3">
      <c r="A9" s="66">
        <v>2010103</v>
      </c>
      <c r="B9" s="185" t="s">
        <v>161</v>
      </c>
      <c r="C9" s="37">
        <v>237</v>
      </c>
    </row>
    <row r="10" customHeight="1" spans="1:3">
      <c r="A10" s="66">
        <v>2010104</v>
      </c>
      <c r="B10" s="66" t="s">
        <v>162</v>
      </c>
      <c r="C10" s="48">
        <v>0</v>
      </c>
    </row>
    <row r="11" customHeight="1" spans="1:3">
      <c r="A11" s="66">
        <v>2010105</v>
      </c>
      <c r="B11" s="66" t="s">
        <v>163</v>
      </c>
      <c r="C11" s="37">
        <v>0</v>
      </c>
    </row>
    <row r="12" customHeight="1" spans="1:3">
      <c r="A12" s="66">
        <v>2010106</v>
      </c>
      <c r="B12" s="66" t="s">
        <v>164</v>
      </c>
      <c r="C12" s="37">
        <v>18</v>
      </c>
    </row>
    <row r="13" customHeight="1" spans="1:3">
      <c r="A13" s="66">
        <v>2010107</v>
      </c>
      <c r="B13" s="66" t="s">
        <v>165</v>
      </c>
      <c r="C13" s="37">
        <v>15</v>
      </c>
    </row>
    <row r="14" customHeight="1" spans="1:3">
      <c r="A14" s="66">
        <v>2010108</v>
      </c>
      <c r="B14" s="66" t="s">
        <v>166</v>
      </c>
      <c r="C14" s="37">
        <v>12</v>
      </c>
    </row>
    <row r="15" customHeight="1" spans="1:3">
      <c r="A15" s="66">
        <v>2010109</v>
      </c>
      <c r="B15" s="66" t="s">
        <v>167</v>
      </c>
      <c r="C15" s="37">
        <v>5</v>
      </c>
    </row>
    <row r="16" customHeight="1" spans="1:3">
      <c r="A16" s="66">
        <v>2010150</v>
      </c>
      <c r="B16" s="66" t="s">
        <v>168</v>
      </c>
      <c r="C16" s="37">
        <v>6</v>
      </c>
    </row>
    <row r="17" customHeight="1" spans="1:3">
      <c r="A17" s="66">
        <v>2010199</v>
      </c>
      <c r="B17" s="66" t="s">
        <v>169</v>
      </c>
      <c r="C17" s="37">
        <v>4</v>
      </c>
    </row>
    <row r="18" customHeight="1" spans="1:3">
      <c r="A18" s="66">
        <v>20102</v>
      </c>
      <c r="B18" s="49" t="s">
        <v>170</v>
      </c>
      <c r="C18" s="37">
        <f>SUM(C19:C26)</f>
        <v>465</v>
      </c>
    </row>
    <row r="19" customHeight="1" spans="1:3">
      <c r="A19" s="66">
        <v>2010201</v>
      </c>
      <c r="B19" s="66" t="s">
        <v>159</v>
      </c>
      <c r="C19" s="37">
        <v>415</v>
      </c>
    </row>
    <row r="20" customHeight="1" spans="1:3">
      <c r="A20" s="66">
        <v>2010202</v>
      </c>
      <c r="B20" s="66" t="s">
        <v>160</v>
      </c>
      <c r="C20" s="37">
        <v>27</v>
      </c>
    </row>
    <row r="21" customHeight="1" spans="1:3">
      <c r="A21" s="66">
        <v>2010203</v>
      </c>
      <c r="B21" s="66" t="s">
        <v>161</v>
      </c>
      <c r="C21" s="37">
        <v>0</v>
      </c>
    </row>
    <row r="22" customHeight="1" spans="1:3">
      <c r="A22" s="66">
        <v>2010204</v>
      </c>
      <c r="B22" s="66" t="s">
        <v>171</v>
      </c>
      <c r="C22" s="37">
        <v>19</v>
      </c>
    </row>
    <row r="23" customHeight="1" spans="1:3">
      <c r="A23" s="66">
        <v>2010205</v>
      </c>
      <c r="B23" s="66" t="s">
        <v>172</v>
      </c>
      <c r="C23" s="37">
        <v>4</v>
      </c>
    </row>
    <row r="24" customHeight="1" spans="1:3">
      <c r="A24" s="66">
        <v>2010206</v>
      </c>
      <c r="B24" s="66" t="s">
        <v>173</v>
      </c>
      <c r="C24" s="37">
        <v>0</v>
      </c>
    </row>
    <row r="25" customHeight="1" spans="1:3">
      <c r="A25" s="66">
        <v>2010250</v>
      </c>
      <c r="B25" s="66" t="s">
        <v>168</v>
      </c>
      <c r="C25" s="37">
        <v>0</v>
      </c>
    </row>
    <row r="26" customHeight="1" spans="1:3">
      <c r="A26" s="66">
        <v>2010299</v>
      </c>
      <c r="B26" s="66" t="s">
        <v>174</v>
      </c>
      <c r="C26" s="37">
        <v>0</v>
      </c>
    </row>
    <row r="27" customHeight="1" spans="1:3">
      <c r="A27" s="66">
        <v>20103</v>
      </c>
      <c r="B27" s="49" t="s">
        <v>175</v>
      </c>
      <c r="C27" s="37">
        <f>SUM(C28:C37)</f>
        <v>7255</v>
      </c>
    </row>
    <row r="28" customHeight="1" spans="1:3">
      <c r="A28" s="66">
        <v>2010301</v>
      </c>
      <c r="B28" s="66" t="s">
        <v>159</v>
      </c>
      <c r="C28" s="37">
        <v>3018</v>
      </c>
    </row>
    <row r="29" customHeight="1" spans="1:3">
      <c r="A29" s="66">
        <v>2010302</v>
      </c>
      <c r="B29" s="66" t="s">
        <v>160</v>
      </c>
      <c r="C29" s="37">
        <v>1534</v>
      </c>
    </row>
    <row r="30" customHeight="1" spans="1:3">
      <c r="A30" s="66">
        <v>2010303</v>
      </c>
      <c r="B30" s="66" t="s">
        <v>161</v>
      </c>
      <c r="C30" s="37">
        <v>776</v>
      </c>
    </row>
    <row r="31" customHeight="1" spans="1:3">
      <c r="A31" s="66">
        <v>2010304</v>
      </c>
      <c r="B31" s="66" t="s">
        <v>176</v>
      </c>
      <c r="C31" s="37">
        <v>29</v>
      </c>
    </row>
    <row r="32" customHeight="1" spans="1:3">
      <c r="A32" s="66">
        <v>2010305</v>
      </c>
      <c r="B32" s="66" t="s">
        <v>177</v>
      </c>
      <c r="C32" s="37">
        <v>0</v>
      </c>
    </row>
    <row r="33" customHeight="1" spans="1:3">
      <c r="A33" s="66">
        <v>2010306</v>
      </c>
      <c r="B33" s="66" t="s">
        <v>178</v>
      </c>
      <c r="C33" s="37">
        <v>26</v>
      </c>
    </row>
    <row r="34" customHeight="1" spans="1:3">
      <c r="A34" s="66">
        <v>2010308</v>
      </c>
      <c r="B34" s="66" t="s">
        <v>179</v>
      </c>
      <c r="C34" s="37">
        <v>87</v>
      </c>
    </row>
    <row r="35" customHeight="1" spans="1:3">
      <c r="A35" s="66">
        <v>2010309</v>
      </c>
      <c r="B35" s="66" t="s">
        <v>180</v>
      </c>
      <c r="C35" s="37">
        <v>0</v>
      </c>
    </row>
    <row r="36" customHeight="1" spans="1:3">
      <c r="A36" s="66">
        <v>2010350</v>
      </c>
      <c r="B36" s="66" t="s">
        <v>168</v>
      </c>
      <c r="C36" s="37">
        <v>1090</v>
      </c>
    </row>
    <row r="37" customHeight="1" spans="1:3">
      <c r="A37" s="66">
        <v>2010399</v>
      </c>
      <c r="B37" s="66" t="s">
        <v>181</v>
      </c>
      <c r="C37" s="37">
        <v>695</v>
      </c>
    </row>
    <row r="38" customHeight="1" spans="1:3">
      <c r="A38" s="66">
        <v>20104</v>
      </c>
      <c r="B38" s="49" t="s">
        <v>182</v>
      </c>
      <c r="C38" s="37">
        <f>SUM(C39:C48)</f>
        <v>1247</v>
      </c>
    </row>
    <row r="39" customHeight="1" spans="1:3">
      <c r="A39" s="66">
        <v>2010401</v>
      </c>
      <c r="B39" s="66" t="s">
        <v>159</v>
      </c>
      <c r="C39" s="37">
        <v>836</v>
      </c>
    </row>
    <row r="40" customHeight="1" spans="1:3">
      <c r="A40" s="66">
        <v>2010402</v>
      </c>
      <c r="B40" s="66" t="s">
        <v>160</v>
      </c>
      <c r="C40" s="37">
        <v>19</v>
      </c>
    </row>
    <row r="41" customHeight="1" spans="1:3">
      <c r="A41" s="66">
        <v>2010403</v>
      </c>
      <c r="B41" s="66" t="s">
        <v>161</v>
      </c>
      <c r="C41" s="37">
        <v>0</v>
      </c>
    </row>
    <row r="42" customHeight="1" spans="1:3">
      <c r="A42" s="66">
        <v>2010404</v>
      </c>
      <c r="B42" s="66" t="s">
        <v>183</v>
      </c>
      <c r="C42" s="37">
        <v>3</v>
      </c>
    </row>
    <row r="43" customHeight="1" spans="1:3">
      <c r="A43" s="66">
        <v>2010405</v>
      </c>
      <c r="B43" s="66" t="s">
        <v>184</v>
      </c>
      <c r="C43" s="37">
        <v>0</v>
      </c>
    </row>
    <row r="44" customHeight="1" spans="1:3">
      <c r="A44" s="66">
        <v>2010406</v>
      </c>
      <c r="B44" s="66" t="s">
        <v>185</v>
      </c>
      <c r="C44" s="37">
        <v>0</v>
      </c>
    </row>
    <row r="45" customHeight="1" spans="1:3">
      <c r="A45" s="66">
        <v>2010407</v>
      </c>
      <c r="B45" s="66" t="s">
        <v>186</v>
      </c>
      <c r="C45" s="37">
        <v>0</v>
      </c>
    </row>
    <row r="46" customHeight="1" spans="1:3">
      <c r="A46" s="66">
        <v>2010408</v>
      </c>
      <c r="B46" s="66" t="s">
        <v>187</v>
      </c>
      <c r="C46" s="37">
        <v>8</v>
      </c>
    </row>
    <row r="47" customHeight="1" spans="1:3">
      <c r="A47" s="66">
        <v>2010450</v>
      </c>
      <c r="B47" s="66" t="s">
        <v>168</v>
      </c>
      <c r="C47" s="37">
        <v>3</v>
      </c>
    </row>
    <row r="48" customHeight="1" spans="1:3">
      <c r="A48" s="66">
        <v>2010499</v>
      </c>
      <c r="B48" s="66" t="s">
        <v>188</v>
      </c>
      <c r="C48" s="37">
        <v>378</v>
      </c>
    </row>
    <row r="49" customHeight="1" spans="1:3">
      <c r="A49" s="66">
        <v>20105</v>
      </c>
      <c r="B49" s="49" t="s">
        <v>189</v>
      </c>
      <c r="C49" s="37">
        <f>SUM(C50:C59)</f>
        <v>381</v>
      </c>
    </row>
    <row r="50" customHeight="1" spans="1:3">
      <c r="A50" s="66">
        <v>2010501</v>
      </c>
      <c r="B50" s="66" t="s">
        <v>159</v>
      </c>
      <c r="C50" s="37">
        <v>111</v>
      </c>
    </row>
    <row r="51" customHeight="1" spans="1:3">
      <c r="A51" s="66">
        <v>2010502</v>
      </c>
      <c r="B51" s="66" t="s">
        <v>160</v>
      </c>
      <c r="C51" s="37">
        <v>27</v>
      </c>
    </row>
    <row r="52" customHeight="1" spans="1:3">
      <c r="A52" s="66">
        <v>2010503</v>
      </c>
      <c r="B52" s="66" t="s">
        <v>161</v>
      </c>
      <c r="C52" s="37">
        <v>0</v>
      </c>
    </row>
    <row r="53" customHeight="1" spans="1:3">
      <c r="A53" s="66">
        <v>2010504</v>
      </c>
      <c r="B53" s="66" t="s">
        <v>190</v>
      </c>
      <c r="C53" s="37">
        <v>0</v>
      </c>
    </row>
    <row r="54" customHeight="1" spans="1:3">
      <c r="A54" s="66">
        <v>2010505</v>
      </c>
      <c r="B54" s="66" t="s">
        <v>191</v>
      </c>
      <c r="C54" s="37">
        <v>10</v>
      </c>
    </row>
    <row r="55" customHeight="1" spans="1:3">
      <c r="A55" s="66">
        <v>2010506</v>
      </c>
      <c r="B55" s="66" t="s">
        <v>192</v>
      </c>
      <c r="C55" s="37">
        <v>0</v>
      </c>
    </row>
    <row r="56" customHeight="1" spans="1:3">
      <c r="A56" s="66">
        <v>2010507</v>
      </c>
      <c r="B56" s="66" t="s">
        <v>193</v>
      </c>
      <c r="C56" s="37">
        <v>26</v>
      </c>
    </row>
    <row r="57" customHeight="1" spans="1:3">
      <c r="A57" s="66">
        <v>2010508</v>
      </c>
      <c r="B57" s="66" t="s">
        <v>194</v>
      </c>
      <c r="C57" s="37">
        <v>18</v>
      </c>
    </row>
    <row r="58" customHeight="1" spans="1:3">
      <c r="A58" s="66">
        <v>2010550</v>
      </c>
      <c r="B58" s="66" t="s">
        <v>168</v>
      </c>
      <c r="C58" s="37">
        <v>0</v>
      </c>
    </row>
    <row r="59" customHeight="1" spans="1:3">
      <c r="A59" s="66">
        <v>2010599</v>
      </c>
      <c r="B59" s="66" t="s">
        <v>195</v>
      </c>
      <c r="C59" s="37">
        <v>189</v>
      </c>
    </row>
    <row r="60" customHeight="1" spans="1:3">
      <c r="A60" s="66">
        <v>20106</v>
      </c>
      <c r="B60" s="49" t="s">
        <v>196</v>
      </c>
      <c r="C60" s="37">
        <f>SUM(C61:C70)</f>
        <v>3260</v>
      </c>
    </row>
    <row r="61" customHeight="1" spans="1:3">
      <c r="A61" s="66">
        <v>2010601</v>
      </c>
      <c r="B61" s="66" t="s">
        <v>159</v>
      </c>
      <c r="C61" s="37">
        <v>2304</v>
      </c>
    </row>
    <row r="62" customHeight="1" spans="1:3">
      <c r="A62" s="66">
        <v>2010602</v>
      </c>
      <c r="B62" s="66" t="s">
        <v>160</v>
      </c>
      <c r="C62" s="37">
        <v>118</v>
      </c>
    </row>
    <row r="63" customHeight="1" spans="1:3">
      <c r="A63" s="66">
        <v>2010603</v>
      </c>
      <c r="B63" s="66" t="s">
        <v>161</v>
      </c>
      <c r="C63" s="37">
        <v>0</v>
      </c>
    </row>
    <row r="64" customHeight="1" spans="1:3">
      <c r="A64" s="66">
        <v>2010604</v>
      </c>
      <c r="B64" s="66" t="s">
        <v>197</v>
      </c>
      <c r="C64" s="37">
        <v>0</v>
      </c>
    </row>
    <row r="65" customHeight="1" spans="1:3">
      <c r="A65" s="66">
        <v>2010605</v>
      </c>
      <c r="B65" s="66" t="s">
        <v>198</v>
      </c>
      <c r="C65" s="37">
        <v>0</v>
      </c>
    </row>
    <row r="66" customHeight="1" spans="1:3">
      <c r="A66" s="66">
        <v>2010606</v>
      </c>
      <c r="B66" s="66" t="s">
        <v>199</v>
      </c>
      <c r="C66" s="37">
        <v>0</v>
      </c>
    </row>
    <row r="67" customHeight="1" spans="1:3">
      <c r="A67" s="66">
        <v>2010607</v>
      </c>
      <c r="B67" s="66" t="s">
        <v>200</v>
      </c>
      <c r="C67" s="37">
        <v>606</v>
      </c>
    </row>
    <row r="68" customHeight="1" spans="1:3">
      <c r="A68" s="66">
        <v>2010608</v>
      </c>
      <c r="B68" s="66" t="s">
        <v>201</v>
      </c>
      <c r="C68" s="37">
        <v>143</v>
      </c>
    </row>
    <row r="69" customHeight="1" spans="1:3">
      <c r="A69" s="66">
        <v>2010650</v>
      </c>
      <c r="B69" s="66" t="s">
        <v>168</v>
      </c>
      <c r="C69" s="37">
        <v>0</v>
      </c>
    </row>
    <row r="70" customHeight="1" spans="1:3">
      <c r="A70" s="66">
        <v>2010699</v>
      </c>
      <c r="B70" s="66" t="s">
        <v>202</v>
      </c>
      <c r="C70" s="37">
        <v>89</v>
      </c>
    </row>
    <row r="71" customHeight="1" spans="1:3">
      <c r="A71" s="66">
        <v>20107</v>
      </c>
      <c r="B71" s="49" t="s">
        <v>203</v>
      </c>
      <c r="C71" s="37">
        <f>SUM(C72:C78)</f>
        <v>3409</v>
      </c>
    </row>
    <row r="72" customHeight="1" spans="1:3">
      <c r="A72" s="66">
        <v>2010701</v>
      </c>
      <c r="B72" s="66" t="s">
        <v>159</v>
      </c>
      <c r="C72" s="37">
        <v>3409</v>
      </c>
    </row>
    <row r="73" customHeight="1" spans="1:3">
      <c r="A73" s="66">
        <v>2010702</v>
      </c>
      <c r="B73" s="66" t="s">
        <v>160</v>
      </c>
      <c r="C73" s="37">
        <v>0</v>
      </c>
    </row>
    <row r="74" customHeight="1" spans="1:3">
      <c r="A74" s="66">
        <v>2010703</v>
      </c>
      <c r="B74" s="66" t="s">
        <v>161</v>
      </c>
      <c r="C74" s="37">
        <v>0</v>
      </c>
    </row>
    <row r="75" customHeight="1" spans="1:3">
      <c r="A75" s="66">
        <v>2010709</v>
      </c>
      <c r="B75" s="66" t="s">
        <v>200</v>
      </c>
      <c r="C75" s="37">
        <v>0</v>
      </c>
    </row>
    <row r="76" customHeight="1" spans="1:3">
      <c r="A76" s="66">
        <v>2010710</v>
      </c>
      <c r="B76" s="66" t="s">
        <v>204</v>
      </c>
      <c r="C76" s="37">
        <v>0</v>
      </c>
    </row>
    <row r="77" customHeight="1" spans="1:3">
      <c r="A77" s="66">
        <v>2010750</v>
      </c>
      <c r="B77" s="66" t="s">
        <v>168</v>
      </c>
      <c r="C77" s="37">
        <v>0</v>
      </c>
    </row>
    <row r="78" customHeight="1" spans="1:3">
      <c r="A78" s="66">
        <v>2010799</v>
      </c>
      <c r="B78" s="66" t="s">
        <v>205</v>
      </c>
      <c r="C78" s="37">
        <v>0</v>
      </c>
    </row>
    <row r="79" customHeight="1" spans="1:3">
      <c r="A79" s="66">
        <v>20108</v>
      </c>
      <c r="B79" s="49" t="s">
        <v>206</v>
      </c>
      <c r="C79" s="37">
        <f>SUM(C80:C87)</f>
        <v>620</v>
      </c>
    </row>
    <row r="80" customHeight="1" spans="1:3">
      <c r="A80" s="66">
        <v>2010801</v>
      </c>
      <c r="B80" s="66" t="s">
        <v>159</v>
      </c>
      <c r="C80" s="37">
        <v>452</v>
      </c>
    </row>
    <row r="81" customHeight="1" spans="1:3">
      <c r="A81" s="66">
        <v>2010802</v>
      </c>
      <c r="B81" s="66" t="s">
        <v>160</v>
      </c>
      <c r="C81" s="37">
        <v>82</v>
      </c>
    </row>
    <row r="82" customHeight="1" spans="1:3">
      <c r="A82" s="66">
        <v>2010803</v>
      </c>
      <c r="B82" s="66" t="s">
        <v>161</v>
      </c>
      <c r="C82" s="37">
        <v>0</v>
      </c>
    </row>
    <row r="83" customHeight="1" spans="1:3">
      <c r="A83" s="66">
        <v>2010804</v>
      </c>
      <c r="B83" s="66" t="s">
        <v>207</v>
      </c>
      <c r="C83" s="37">
        <v>86</v>
      </c>
    </row>
    <row r="84" customHeight="1" spans="1:3">
      <c r="A84" s="66">
        <v>2010805</v>
      </c>
      <c r="B84" s="66" t="s">
        <v>208</v>
      </c>
      <c r="C84" s="37">
        <v>0</v>
      </c>
    </row>
    <row r="85" customHeight="1" spans="1:3">
      <c r="A85" s="66">
        <v>2010806</v>
      </c>
      <c r="B85" s="66" t="s">
        <v>200</v>
      </c>
      <c r="C85" s="37">
        <v>0</v>
      </c>
    </row>
    <row r="86" customHeight="1" spans="1:3">
      <c r="A86" s="66">
        <v>2010850</v>
      </c>
      <c r="B86" s="66" t="s">
        <v>168</v>
      </c>
      <c r="C86" s="37">
        <v>0</v>
      </c>
    </row>
    <row r="87" customHeight="1" spans="1:3">
      <c r="A87" s="66">
        <v>2010899</v>
      </c>
      <c r="B87" s="66" t="s">
        <v>209</v>
      </c>
      <c r="C87" s="37">
        <v>0</v>
      </c>
    </row>
    <row r="88" customHeight="1" spans="1:3">
      <c r="A88" s="66">
        <v>20109</v>
      </c>
      <c r="B88" s="49" t="s">
        <v>210</v>
      </c>
      <c r="C88" s="37">
        <f>SUM(C89:C100)</f>
        <v>0</v>
      </c>
    </row>
    <row r="89" customHeight="1" spans="1:3">
      <c r="A89" s="66">
        <v>2010901</v>
      </c>
      <c r="B89" s="66" t="s">
        <v>159</v>
      </c>
      <c r="C89" s="37">
        <v>0</v>
      </c>
    </row>
    <row r="90" customHeight="1" spans="1:3">
      <c r="A90" s="66">
        <v>2010902</v>
      </c>
      <c r="B90" s="66" t="s">
        <v>160</v>
      </c>
      <c r="C90" s="37">
        <v>0</v>
      </c>
    </row>
    <row r="91" customHeight="1" spans="1:3">
      <c r="A91" s="66">
        <v>2010903</v>
      </c>
      <c r="B91" s="66" t="s">
        <v>161</v>
      </c>
      <c r="C91" s="37">
        <v>0</v>
      </c>
    </row>
    <row r="92" customHeight="1" spans="1:3">
      <c r="A92" s="66">
        <v>2010905</v>
      </c>
      <c r="B92" s="66" t="s">
        <v>211</v>
      </c>
      <c r="C92" s="37">
        <v>0</v>
      </c>
    </row>
    <row r="93" customHeight="1" spans="1:3">
      <c r="A93" s="66">
        <v>2010907</v>
      </c>
      <c r="B93" s="66" t="s">
        <v>212</v>
      </c>
      <c r="C93" s="37">
        <v>0</v>
      </c>
    </row>
    <row r="94" customHeight="1" spans="1:3">
      <c r="A94" s="66">
        <v>2010908</v>
      </c>
      <c r="B94" s="66" t="s">
        <v>200</v>
      </c>
      <c r="C94" s="37">
        <v>0</v>
      </c>
    </row>
    <row r="95" customHeight="1" spans="1:3">
      <c r="A95" s="66">
        <v>2010909</v>
      </c>
      <c r="B95" s="66" t="s">
        <v>213</v>
      </c>
      <c r="C95" s="37">
        <v>0</v>
      </c>
    </row>
    <row r="96" customHeight="1" spans="1:3">
      <c r="A96" s="66">
        <v>2010910</v>
      </c>
      <c r="B96" s="66" t="s">
        <v>214</v>
      </c>
      <c r="C96" s="37">
        <v>0</v>
      </c>
    </row>
    <row r="97" customHeight="1" spans="1:3">
      <c r="A97" s="66">
        <v>2010911</v>
      </c>
      <c r="B97" s="66" t="s">
        <v>215</v>
      </c>
      <c r="C97" s="37">
        <v>0</v>
      </c>
    </row>
    <row r="98" customHeight="1" spans="1:3">
      <c r="A98" s="66">
        <v>2010912</v>
      </c>
      <c r="B98" s="66" t="s">
        <v>216</v>
      </c>
      <c r="C98" s="37">
        <v>0</v>
      </c>
    </row>
    <row r="99" customHeight="1" spans="1:3">
      <c r="A99" s="66">
        <v>2010950</v>
      </c>
      <c r="B99" s="66" t="s">
        <v>168</v>
      </c>
      <c r="C99" s="37">
        <v>0</v>
      </c>
    </row>
    <row r="100" customHeight="1" spans="1:3">
      <c r="A100" s="66">
        <v>2010999</v>
      </c>
      <c r="B100" s="66" t="s">
        <v>217</v>
      </c>
      <c r="C100" s="37">
        <v>0</v>
      </c>
    </row>
    <row r="101" customHeight="1" spans="1:3">
      <c r="A101" s="66">
        <v>20111</v>
      </c>
      <c r="B101" s="49" t="s">
        <v>218</v>
      </c>
      <c r="C101" s="37">
        <f>SUM(C102:C109)</f>
        <v>1891</v>
      </c>
    </row>
    <row r="102" customHeight="1" spans="1:3">
      <c r="A102" s="66">
        <v>2011101</v>
      </c>
      <c r="B102" s="66" t="s">
        <v>159</v>
      </c>
      <c r="C102" s="37">
        <v>1208</v>
      </c>
    </row>
    <row r="103" customHeight="1" spans="1:3">
      <c r="A103" s="66">
        <v>2011102</v>
      </c>
      <c r="B103" s="66" t="s">
        <v>160</v>
      </c>
      <c r="C103" s="37">
        <v>624</v>
      </c>
    </row>
    <row r="104" customHeight="1" spans="1:3">
      <c r="A104" s="66">
        <v>2011103</v>
      </c>
      <c r="B104" s="66" t="s">
        <v>161</v>
      </c>
      <c r="C104" s="37">
        <v>0</v>
      </c>
    </row>
    <row r="105" customHeight="1" spans="1:3">
      <c r="A105" s="66">
        <v>2011104</v>
      </c>
      <c r="B105" s="66" t="s">
        <v>219</v>
      </c>
      <c r="C105" s="37">
        <v>0</v>
      </c>
    </row>
    <row r="106" customHeight="1" spans="1:3">
      <c r="A106" s="66">
        <v>2011105</v>
      </c>
      <c r="B106" s="66" t="s">
        <v>220</v>
      </c>
      <c r="C106" s="37">
        <v>0</v>
      </c>
    </row>
    <row r="107" customHeight="1" spans="1:3">
      <c r="A107" s="66">
        <v>2011106</v>
      </c>
      <c r="B107" s="66" t="s">
        <v>221</v>
      </c>
      <c r="C107" s="37">
        <v>1</v>
      </c>
    </row>
    <row r="108" customHeight="1" spans="1:3">
      <c r="A108" s="66">
        <v>2011150</v>
      </c>
      <c r="B108" s="66" t="s">
        <v>168</v>
      </c>
      <c r="C108" s="37">
        <v>1</v>
      </c>
    </row>
    <row r="109" customHeight="1" spans="1:3">
      <c r="A109" s="66">
        <v>2011199</v>
      </c>
      <c r="B109" s="66" t="s">
        <v>222</v>
      </c>
      <c r="C109" s="37">
        <v>57</v>
      </c>
    </row>
    <row r="110" customHeight="1" spans="1:3">
      <c r="A110" s="66">
        <v>20113</v>
      </c>
      <c r="B110" s="49" t="s">
        <v>223</v>
      </c>
      <c r="C110" s="37">
        <f>SUM(C111:C120)</f>
        <v>502</v>
      </c>
    </row>
    <row r="111" customHeight="1" spans="1:3">
      <c r="A111" s="66">
        <v>2011301</v>
      </c>
      <c r="B111" s="66" t="s">
        <v>159</v>
      </c>
      <c r="C111" s="37">
        <v>369</v>
      </c>
    </row>
    <row r="112" customHeight="1" spans="1:3">
      <c r="A112" s="66">
        <v>2011302</v>
      </c>
      <c r="B112" s="66" t="s">
        <v>160</v>
      </c>
      <c r="C112" s="37">
        <v>10</v>
      </c>
    </row>
    <row r="113" customHeight="1" spans="1:3">
      <c r="A113" s="66">
        <v>2011303</v>
      </c>
      <c r="B113" s="66" t="s">
        <v>161</v>
      </c>
      <c r="C113" s="37">
        <v>0</v>
      </c>
    </row>
    <row r="114" customHeight="1" spans="1:3">
      <c r="A114" s="66">
        <v>2011304</v>
      </c>
      <c r="B114" s="66" t="s">
        <v>224</v>
      </c>
      <c r="C114" s="37">
        <v>0</v>
      </c>
    </row>
    <row r="115" customHeight="1" spans="1:3">
      <c r="A115" s="66">
        <v>2011305</v>
      </c>
      <c r="B115" s="66" t="s">
        <v>225</v>
      </c>
      <c r="C115" s="37">
        <v>0</v>
      </c>
    </row>
    <row r="116" customHeight="1" spans="1:3">
      <c r="A116" s="66">
        <v>2011306</v>
      </c>
      <c r="B116" s="66" t="s">
        <v>226</v>
      </c>
      <c r="C116" s="37">
        <v>0</v>
      </c>
    </row>
    <row r="117" customHeight="1" spans="1:3">
      <c r="A117" s="66">
        <v>2011307</v>
      </c>
      <c r="B117" s="66" t="s">
        <v>227</v>
      </c>
      <c r="C117" s="37">
        <v>0</v>
      </c>
    </row>
    <row r="118" customHeight="1" spans="1:3">
      <c r="A118" s="66">
        <v>2011308</v>
      </c>
      <c r="B118" s="66" t="s">
        <v>228</v>
      </c>
      <c r="C118" s="37">
        <v>44</v>
      </c>
    </row>
    <row r="119" customHeight="1" spans="1:3">
      <c r="A119" s="66">
        <v>2011350</v>
      </c>
      <c r="B119" s="66" t="s">
        <v>168</v>
      </c>
      <c r="C119" s="37">
        <v>0</v>
      </c>
    </row>
    <row r="120" customHeight="1" spans="1:3">
      <c r="A120" s="66">
        <v>2011399</v>
      </c>
      <c r="B120" s="66" t="s">
        <v>229</v>
      </c>
      <c r="C120" s="37">
        <v>79</v>
      </c>
    </row>
    <row r="121" customHeight="1" spans="1:3">
      <c r="A121" s="66">
        <v>20114</v>
      </c>
      <c r="B121" s="49" t="s">
        <v>230</v>
      </c>
      <c r="C121" s="37">
        <f>SUM(C122:C132)</f>
        <v>10</v>
      </c>
    </row>
    <row r="122" customHeight="1" spans="1:3">
      <c r="A122" s="66">
        <v>2011401</v>
      </c>
      <c r="B122" s="66" t="s">
        <v>159</v>
      </c>
      <c r="C122" s="37">
        <v>0</v>
      </c>
    </row>
    <row r="123" customHeight="1" spans="1:3">
      <c r="A123" s="66">
        <v>2011402</v>
      </c>
      <c r="B123" s="66" t="s">
        <v>160</v>
      </c>
      <c r="C123" s="37">
        <v>0</v>
      </c>
    </row>
    <row r="124" customHeight="1" spans="1:3">
      <c r="A124" s="66">
        <v>2011403</v>
      </c>
      <c r="B124" s="66" t="s">
        <v>161</v>
      </c>
      <c r="C124" s="37">
        <v>0</v>
      </c>
    </row>
    <row r="125" customHeight="1" spans="1:3">
      <c r="A125" s="66">
        <v>2011404</v>
      </c>
      <c r="B125" s="66" t="s">
        <v>231</v>
      </c>
      <c r="C125" s="37">
        <v>0</v>
      </c>
    </row>
    <row r="126" customHeight="1" spans="1:3">
      <c r="A126" s="66">
        <v>2011405</v>
      </c>
      <c r="B126" s="66" t="s">
        <v>232</v>
      </c>
      <c r="C126" s="37">
        <v>0</v>
      </c>
    </row>
    <row r="127" customHeight="1" spans="1:3">
      <c r="A127" s="66">
        <v>2011408</v>
      </c>
      <c r="B127" s="66" t="s">
        <v>233</v>
      </c>
      <c r="C127" s="37">
        <v>0</v>
      </c>
    </row>
    <row r="128" customHeight="1" spans="1:3">
      <c r="A128" s="66">
        <v>2011409</v>
      </c>
      <c r="B128" s="66" t="s">
        <v>234</v>
      </c>
      <c r="C128" s="37">
        <v>10</v>
      </c>
    </row>
    <row r="129" customHeight="1" spans="1:3">
      <c r="A129" s="66">
        <v>2011410</v>
      </c>
      <c r="B129" s="66" t="s">
        <v>235</v>
      </c>
      <c r="C129" s="37">
        <v>0</v>
      </c>
    </row>
    <row r="130" customHeight="1" spans="1:3">
      <c r="A130" s="66">
        <v>2011411</v>
      </c>
      <c r="B130" s="66" t="s">
        <v>236</v>
      </c>
      <c r="C130" s="37">
        <v>0</v>
      </c>
    </row>
    <row r="131" customHeight="1" spans="1:3">
      <c r="A131" s="66">
        <v>2011450</v>
      </c>
      <c r="B131" s="66" t="s">
        <v>168</v>
      </c>
      <c r="C131" s="37">
        <v>0</v>
      </c>
    </row>
    <row r="132" customHeight="1" spans="1:3">
      <c r="A132" s="66">
        <v>2011499</v>
      </c>
      <c r="B132" s="66" t="s">
        <v>237</v>
      </c>
      <c r="C132" s="37">
        <v>0</v>
      </c>
    </row>
    <row r="133" customHeight="1" spans="1:3">
      <c r="A133" s="66">
        <v>20123</v>
      </c>
      <c r="B133" s="49" t="s">
        <v>238</v>
      </c>
      <c r="C133" s="37">
        <f>SUM(C134:C139)</f>
        <v>20</v>
      </c>
    </row>
    <row r="134" customHeight="1" spans="1:3">
      <c r="A134" s="66">
        <v>2012301</v>
      </c>
      <c r="B134" s="66" t="s">
        <v>159</v>
      </c>
      <c r="C134" s="37">
        <v>0</v>
      </c>
    </row>
    <row r="135" customHeight="1" spans="1:3">
      <c r="A135" s="66">
        <v>2012302</v>
      </c>
      <c r="B135" s="66" t="s">
        <v>160</v>
      </c>
      <c r="C135" s="37">
        <v>0</v>
      </c>
    </row>
    <row r="136" customHeight="1" spans="1:3">
      <c r="A136" s="66">
        <v>2012303</v>
      </c>
      <c r="B136" s="66" t="s">
        <v>161</v>
      </c>
      <c r="C136" s="37">
        <v>0</v>
      </c>
    </row>
    <row r="137" customHeight="1" spans="1:3">
      <c r="A137" s="66">
        <v>2012304</v>
      </c>
      <c r="B137" s="66" t="s">
        <v>239</v>
      </c>
      <c r="C137" s="37">
        <v>0</v>
      </c>
    </row>
    <row r="138" customHeight="1" spans="1:3">
      <c r="A138" s="66">
        <v>2012350</v>
      </c>
      <c r="B138" s="66" t="s">
        <v>168</v>
      </c>
      <c r="C138" s="37">
        <v>0</v>
      </c>
    </row>
    <row r="139" customHeight="1" spans="1:3">
      <c r="A139" s="66">
        <v>2012399</v>
      </c>
      <c r="B139" s="66" t="s">
        <v>240</v>
      </c>
      <c r="C139" s="37">
        <v>20</v>
      </c>
    </row>
    <row r="140" customHeight="1" spans="1:3">
      <c r="A140" s="66">
        <v>20125</v>
      </c>
      <c r="B140" s="49" t="s">
        <v>241</v>
      </c>
      <c r="C140" s="37">
        <f>SUM(C141:C147)</f>
        <v>0</v>
      </c>
    </row>
    <row r="141" customHeight="1" spans="1:3">
      <c r="A141" s="66">
        <v>2012501</v>
      </c>
      <c r="B141" s="66" t="s">
        <v>159</v>
      </c>
      <c r="C141" s="37">
        <v>0</v>
      </c>
    </row>
    <row r="142" customHeight="1" spans="1:3">
      <c r="A142" s="66">
        <v>2012502</v>
      </c>
      <c r="B142" s="66" t="s">
        <v>160</v>
      </c>
      <c r="C142" s="37">
        <v>0</v>
      </c>
    </row>
    <row r="143" customHeight="1" spans="1:3">
      <c r="A143" s="66">
        <v>2012503</v>
      </c>
      <c r="B143" s="66" t="s">
        <v>161</v>
      </c>
      <c r="C143" s="37">
        <v>0</v>
      </c>
    </row>
    <row r="144" customHeight="1" spans="1:3">
      <c r="A144" s="66">
        <v>2012504</v>
      </c>
      <c r="B144" s="66" t="s">
        <v>242</v>
      </c>
      <c r="C144" s="37">
        <v>0</v>
      </c>
    </row>
    <row r="145" customHeight="1" spans="1:3">
      <c r="A145" s="66">
        <v>2012505</v>
      </c>
      <c r="B145" s="66" t="s">
        <v>243</v>
      </c>
      <c r="C145" s="37">
        <v>0</v>
      </c>
    </row>
    <row r="146" customHeight="1" spans="1:3">
      <c r="A146" s="66">
        <v>2012550</v>
      </c>
      <c r="B146" s="66" t="s">
        <v>168</v>
      </c>
      <c r="C146" s="37">
        <v>0</v>
      </c>
    </row>
    <row r="147" customHeight="1" spans="1:3">
      <c r="A147" s="66">
        <v>2012599</v>
      </c>
      <c r="B147" s="66" t="s">
        <v>244</v>
      </c>
      <c r="C147" s="37">
        <v>0</v>
      </c>
    </row>
    <row r="148" customHeight="1" spans="1:3">
      <c r="A148" s="66">
        <v>20126</v>
      </c>
      <c r="B148" s="49" t="s">
        <v>245</v>
      </c>
      <c r="C148" s="37">
        <f>SUM(C149:C153)</f>
        <v>130</v>
      </c>
    </row>
    <row r="149" customHeight="1" spans="1:3">
      <c r="A149" s="66">
        <v>2012601</v>
      </c>
      <c r="B149" s="66" t="s">
        <v>159</v>
      </c>
      <c r="C149" s="37">
        <v>118</v>
      </c>
    </row>
    <row r="150" customHeight="1" spans="1:3">
      <c r="A150" s="66">
        <v>2012602</v>
      </c>
      <c r="B150" s="66" t="s">
        <v>160</v>
      </c>
      <c r="C150" s="37">
        <v>9</v>
      </c>
    </row>
    <row r="151" customHeight="1" spans="1:3">
      <c r="A151" s="66">
        <v>2012603</v>
      </c>
      <c r="B151" s="66" t="s">
        <v>161</v>
      </c>
      <c r="C151" s="37">
        <v>0</v>
      </c>
    </row>
    <row r="152" customHeight="1" spans="1:3">
      <c r="A152" s="66">
        <v>2012604</v>
      </c>
      <c r="B152" s="66" t="s">
        <v>246</v>
      </c>
      <c r="C152" s="37">
        <v>3</v>
      </c>
    </row>
    <row r="153" customHeight="1" spans="1:3">
      <c r="A153" s="66">
        <v>2012699</v>
      </c>
      <c r="B153" s="66" t="s">
        <v>247</v>
      </c>
      <c r="C153" s="37">
        <v>0</v>
      </c>
    </row>
    <row r="154" customHeight="1" spans="1:3">
      <c r="A154" s="66">
        <v>20128</v>
      </c>
      <c r="B154" s="49" t="s">
        <v>248</v>
      </c>
      <c r="C154" s="37">
        <f>SUM(C155:C160)</f>
        <v>95</v>
      </c>
    </row>
    <row r="155" customHeight="1" spans="1:3">
      <c r="A155" s="66">
        <v>2012801</v>
      </c>
      <c r="B155" s="66" t="s">
        <v>159</v>
      </c>
      <c r="C155" s="37">
        <v>81</v>
      </c>
    </row>
    <row r="156" customHeight="1" spans="1:3">
      <c r="A156" s="66">
        <v>2012802</v>
      </c>
      <c r="B156" s="66" t="s">
        <v>160</v>
      </c>
      <c r="C156" s="37">
        <v>5</v>
      </c>
    </row>
    <row r="157" customHeight="1" spans="1:3">
      <c r="A157" s="66">
        <v>2012803</v>
      </c>
      <c r="B157" s="66" t="s">
        <v>161</v>
      </c>
      <c r="C157" s="37">
        <v>0</v>
      </c>
    </row>
    <row r="158" customHeight="1" spans="1:3">
      <c r="A158" s="66">
        <v>2012804</v>
      </c>
      <c r="B158" s="66" t="s">
        <v>173</v>
      </c>
      <c r="C158" s="37">
        <v>9</v>
      </c>
    </row>
    <row r="159" customHeight="1" spans="1:3">
      <c r="A159" s="66">
        <v>2012850</v>
      </c>
      <c r="B159" s="66" t="s">
        <v>168</v>
      </c>
      <c r="C159" s="37">
        <v>0</v>
      </c>
    </row>
    <row r="160" customHeight="1" spans="1:3">
      <c r="A160" s="66">
        <v>2012899</v>
      </c>
      <c r="B160" s="66" t="s">
        <v>249</v>
      </c>
      <c r="C160" s="37">
        <v>0</v>
      </c>
    </row>
    <row r="161" customHeight="1" spans="1:3">
      <c r="A161" s="66">
        <v>20129</v>
      </c>
      <c r="B161" s="49" t="s">
        <v>250</v>
      </c>
      <c r="C161" s="37">
        <f>SUM(C162:C167)</f>
        <v>430</v>
      </c>
    </row>
    <row r="162" customHeight="1" spans="1:3">
      <c r="A162" s="66">
        <v>2012901</v>
      </c>
      <c r="B162" s="66" t="s">
        <v>159</v>
      </c>
      <c r="C162" s="37">
        <v>394</v>
      </c>
    </row>
    <row r="163" customHeight="1" spans="1:3">
      <c r="A163" s="66">
        <v>2012902</v>
      </c>
      <c r="B163" s="66" t="s">
        <v>160</v>
      </c>
      <c r="C163" s="37">
        <v>35</v>
      </c>
    </row>
    <row r="164" customHeight="1" spans="1:3">
      <c r="A164" s="66">
        <v>2012903</v>
      </c>
      <c r="B164" s="66" t="s">
        <v>161</v>
      </c>
      <c r="C164" s="37">
        <v>0</v>
      </c>
    </row>
    <row r="165" customHeight="1" spans="1:3">
      <c r="A165" s="66">
        <v>2012906</v>
      </c>
      <c r="B165" s="66" t="s">
        <v>251</v>
      </c>
      <c r="C165" s="37">
        <v>0</v>
      </c>
    </row>
    <row r="166" customHeight="1" spans="1:3">
      <c r="A166" s="66">
        <v>2012950</v>
      </c>
      <c r="B166" s="66" t="s">
        <v>168</v>
      </c>
      <c r="C166" s="37">
        <v>1</v>
      </c>
    </row>
    <row r="167" customHeight="1" spans="1:3">
      <c r="A167" s="66">
        <v>2012999</v>
      </c>
      <c r="B167" s="66" t="s">
        <v>252</v>
      </c>
      <c r="C167" s="37">
        <v>0</v>
      </c>
    </row>
    <row r="168" customHeight="1" spans="1:3">
      <c r="A168" s="66">
        <v>20131</v>
      </c>
      <c r="B168" s="49" t="s">
        <v>253</v>
      </c>
      <c r="C168" s="37">
        <f>SUM(C169:C174)</f>
        <v>1506</v>
      </c>
    </row>
    <row r="169" customHeight="1" spans="1:3">
      <c r="A169" s="66">
        <v>2013101</v>
      </c>
      <c r="B169" s="66" t="s">
        <v>159</v>
      </c>
      <c r="C169" s="37">
        <v>1143</v>
      </c>
    </row>
    <row r="170" customHeight="1" spans="1:3">
      <c r="A170" s="66">
        <v>2013102</v>
      </c>
      <c r="B170" s="66" t="s">
        <v>160</v>
      </c>
      <c r="C170" s="37">
        <v>299</v>
      </c>
    </row>
    <row r="171" customHeight="1" spans="1:3">
      <c r="A171" s="66">
        <v>2013103</v>
      </c>
      <c r="B171" s="66" t="s">
        <v>161</v>
      </c>
      <c r="C171" s="37">
        <v>22</v>
      </c>
    </row>
    <row r="172" customHeight="1" spans="1:3">
      <c r="A172" s="66">
        <v>2013105</v>
      </c>
      <c r="B172" s="66" t="s">
        <v>254</v>
      </c>
      <c r="C172" s="37">
        <v>0</v>
      </c>
    </row>
    <row r="173" customHeight="1" spans="1:3">
      <c r="A173" s="66">
        <v>2013150</v>
      </c>
      <c r="B173" s="66" t="s">
        <v>168</v>
      </c>
      <c r="C173" s="37">
        <v>0</v>
      </c>
    </row>
    <row r="174" customHeight="1" spans="1:3">
      <c r="A174" s="66">
        <v>2013199</v>
      </c>
      <c r="B174" s="66" t="s">
        <v>255</v>
      </c>
      <c r="C174" s="37">
        <v>42</v>
      </c>
    </row>
    <row r="175" customHeight="1" spans="1:3">
      <c r="A175" s="66">
        <v>20132</v>
      </c>
      <c r="B175" s="49" t="s">
        <v>256</v>
      </c>
      <c r="C175" s="37">
        <f>SUM(C176:C181)</f>
        <v>684</v>
      </c>
    </row>
    <row r="176" customHeight="1" spans="1:3">
      <c r="A176" s="66">
        <v>2013201</v>
      </c>
      <c r="B176" s="66" t="s">
        <v>159</v>
      </c>
      <c r="C176" s="37">
        <v>473</v>
      </c>
    </row>
    <row r="177" customHeight="1" spans="1:3">
      <c r="A177" s="66">
        <v>2013202</v>
      </c>
      <c r="B177" s="66" t="s">
        <v>160</v>
      </c>
      <c r="C177" s="37">
        <v>86</v>
      </c>
    </row>
    <row r="178" customHeight="1" spans="1:3">
      <c r="A178" s="66">
        <v>2013203</v>
      </c>
      <c r="B178" s="66" t="s">
        <v>161</v>
      </c>
      <c r="C178" s="37">
        <v>0</v>
      </c>
    </row>
    <row r="179" customHeight="1" spans="1:3">
      <c r="A179" s="66">
        <v>2013204</v>
      </c>
      <c r="B179" s="66" t="s">
        <v>257</v>
      </c>
      <c r="C179" s="37">
        <v>0</v>
      </c>
    </row>
    <row r="180" customHeight="1" spans="1:3">
      <c r="A180" s="66">
        <v>2013250</v>
      </c>
      <c r="B180" s="66" t="s">
        <v>168</v>
      </c>
      <c r="C180" s="37">
        <v>0</v>
      </c>
    </row>
    <row r="181" customHeight="1" spans="1:3">
      <c r="A181" s="66">
        <v>2013299</v>
      </c>
      <c r="B181" s="66" t="s">
        <v>258</v>
      </c>
      <c r="C181" s="37">
        <v>125</v>
      </c>
    </row>
    <row r="182" customHeight="1" spans="1:3">
      <c r="A182" s="66">
        <v>20133</v>
      </c>
      <c r="B182" s="49" t="s">
        <v>259</v>
      </c>
      <c r="C182" s="37">
        <f>SUM(C183:C188)</f>
        <v>306</v>
      </c>
    </row>
    <row r="183" customHeight="1" spans="1:3">
      <c r="A183" s="66">
        <v>2013301</v>
      </c>
      <c r="B183" s="66" t="s">
        <v>159</v>
      </c>
      <c r="C183" s="37">
        <v>224</v>
      </c>
    </row>
    <row r="184" customHeight="1" spans="1:3">
      <c r="A184" s="66">
        <v>2013302</v>
      </c>
      <c r="B184" s="66" t="s">
        <v>160</v>
      </c>
      <c r="C184" s="37">
        <v>82</v>
      </c>
    </row>
    <row r="185" customHeight="1" spans="1:3">
      <c r="A185" s="66">
        <v>2013303</v>
      </c>
      <c r="B185" s="66" t="s">
        <v>161</v>
      </c>
      <c r="C185" s="37">
        <v>0</v>
      </c>
    </row>
    <row r="186" customHeight="1" spans="1:3">
      <c r="A186" s="66">
        <v>2013304</v>
      </c>
      <c r="B186" s="66" t="s">
        <v>260</v>
      </c>
      <c r="C186" s="37">
        <v>0</v>
      </c>
    </row>
    <row r="187" customHeight="1" spans="1:3">
      <c r="A187" s="66">
        <v>2013350</v>
      </c>
      <c r="B187" s="66" t="s">
        <v>168</v>
      </c>
      <c r="C187" s="37">
        <v>0</v>
      </c>
    </row>
    <row r="188" customHeight="1" spans="1:3">
      <c r="A188" s="66">
        <v>2013399</v>
      </c>
      <c r="B188" s="66" t="s">
        <v>261</v>
      </c>
      <c r="C188" s="37">
        <v>0</v>
      </c>
    </row>
    <row r="189" customHeight="1" spans="1:3">
      <c r="A189" s="66">
        <v>20134</v>
      </c>
      <c r="B189" s="49" t="s">
        <v>262</v>
      </c>
      <c r="C189" s="37">
        <f>SUM(C190:C196)</f>
        <v>212</v>
      </c>
    </row>
    <row r="190" customHeight="1" spans="1:3">
      <c r="A190" s="66">
        <v>2013401</v>
      </c>
      <c r="B190" s="66" t="s">
        <v>159</v>
      </c>
      <c r="C190" s="37">
        <v>144</v>
      </c>
    </row>
    <row r="191" customHeight="1" spans="1:3">
      <c r="A191" s="66">
        <v>2013402</v>
      </c>
      <c r="B191" s="66" t="s">
        <v>160</v>
      </c>
      <c r="C191" s="37">
        <v>59</v>
      </c>
    </row>
    <row r="192" customHeight="1" spans="1:3">
      <c r="A192" s="66">
        <v>2013403</v>
      </c>
      <c r="B192" s="66" t="s">
        <v>161</v>
      </c>
      <c r="C192" s="37">
        <v>0</v>
      </c>
    </row>
    <row r="193" customHeight="1" spans="1:3">
      <c r="A193" s="66">
        <v>2013404</v>
      </c>
      <c r="B193" s="66" t="s">
        <v>263</v>
      </c>
      <c r="C193" s="37">
        <v>9</v>
      </c>
    </row>
    <row r="194" customHeight="1" spans="1:3">
      <c r="A194" s="66">
        <v>2013405</v>
      </c>
      <c r="B194" s="66" t="s">
        <v>264</v>
      </c>
      <c r="C194" s="37">
        <v>0</v>
      </c>
    </row>
    <row r="195" customHeight="1" spans="1:3">
      <c r="A195" s="66">
        <v>2013450</v>
      </c>
      <c r="B195" s="66" t="s">
        <v>168</v>
      </c>
      <c r="C195" s="37">
        <v>0</v>
      </c>
    </row>
    <row r="196" customHeight="1" spans="1:3">
      <c r="A196" s="66">
        <v>2013499</v>
      </c>
      <c r="B196" s="66" t="s">
        <v>265</v>
      </c>
      <c r="C196" s="37">
        <v>0</v>
      </c>
    </row>
    <row r="197" customHeight="1" spans="1:3">
      <c r="A197" s="66">
        <v>20135</v>
      </c>
      <c r="B197" s="49" t="s">
        <v>266</v>
      </c>
      <c r="C197" s="37">
        <f>SUM(C198:C202)</f>
        <v>0</v>
      </c>
    </row>
    <row r="198" customHeight="1" spans="1:3">
      <c r="A198" s="66">
        <v>2013501</v>
      </c>
      <c r="B198" s="66" t="s">
        <v>159</v>
      </c>
      <c r="C198" s="37">
        <v>0</v>
      </c>
    </row>
    <row r="199" customHeight="1" spans="1:3">
      <c r="A199" s="66">
        <v>2013502</v>
      </c>
      <c r="B199" s="66" t="s">
        <v>160</v>
      </c>
      <c r="C199" s="37">
        <v>0</v>
      </c>
    </row>
    <row r="200" customHeight="1" spans="1:3">
      <c r="A200" s="66">
        <v>2013503</v>
      </c>
      <c r="B200" s="66" t="s">
        <v>161</v>
      </c>
      <c r="C200" s="37">
        <v>0</v>
      </c>
    </row>
    <row r="201" customHeight="1" spans="1:3">
      <c r="A201" s="66">
        <v>2013550</v>
      </c>
      <c r="B201" s="66" t="s">
        <v>168</v>
      </c>
      <c r="C201" s="37">
        <v>0</v>
      </c>
    </row>
    <row r="202" customHeight="1" spans="1:3">
      <c r="A202" s="66">
        <v>2013599</v>
      </c>
      <c r="B202" s="66" t="s">
        <v>267</v>
      </c>
      <c r="C202" s="37">
        <v>0</v>
      </c>
    </row>
    <row r="203" customHeight="1" spans="1:3">
      <c r="A203" s="66">
        <v>20136</v>
      </c>
      <c r="B203" s="49" t="s">
        <v>268</v>
      </c>
      <c r="C203" s="37">
        <f>SUM(C204:C208)</f>
        <v>0</v>
      </c>
    </row>
    <row r="204" customHeight="1" spans="1:3">
      <c r="A204" s="66">
        <v>2013601</v>
      </c>
      <c r="B204" s="66" t="s">
        <v>159</v>
      </c>
      <c r="C204" s="37">
        <v>0</v>
      </c>
    </row>
    <row r="205" customHeight="1" spans="1:3">
      <c r="A205" s="66">
        <v>2013602</v>
      </c>
      <c r="B205" s="66" t="s">
        <v>160</v>
      </c>
      <c r="C205" s="37">
        <v>0</v>
      </c>
    </row>
    <row r="206" customHeight="1" spans="1:3">
      <c r="A206" s="66">
        <v>2013603</v>
      </c>
      <c r="B206" s="66" t="s">
        <v>161</v>
      </c>
      <c r="C206" s="37">
        <v>0</v>
      </c>
    </row>
    <row r="207" customHeight="1" spans="1:3">
      <c r="A207" s="66">
        <v>2013650</v>
      </c>
      <c r="B207" s="66" t="s">
        <v>168</v>
      </c>
      <c r="C207" s="37">
        <v>0</v>
      </c>
    </row>
    <row r="208" customHeight="1" spans="1:3">
      <c r="A208" s="66">
        <v>2013699</v>
      </c>
      <c r="B208" s="66" t="s">
        <v>269</v>
      </c>
      <c r="C208" s="37">
        <v>0</v>
      </c>
    </row>
    <row r="209" customHeight="1" spans="1:3">
      <c r="A209" s="66">
        <v>20137</v>
      </c>
      <c r="B209" s="49" t="s">
        <v>270</v>
      </c>
      <c r="C209" s="37">
        <f>SUM(C210:C215)</f>
        <v>124</v>
      </c>
    </row>
    <row r="210" customHeight="1" spans="1:3">
      <c r="A210" s="66">
        <v>2013701</v>
      </c>
      <c r="B210" s="66" t="s">
        <v>159</v>
      </c>
      <c r="C210" s="37">
        <v>80</v>
      </c>
    </row>
    <row r="211" customHeight="1" spans="1:3">
      <c r="A211" s="66">
        <v>2013702</v>
      </c>
      <c r="B211" s="66" t="s">
        <v>160</v>
      </c>
      <c r="C211" s="37">
        <v>44</v>
      </c>
    </row>
    <row r="212" customHeight="1" spans="1:3">
      <c r="A212" s="66">
        <v>2013703</v>
      </c>
      <c r="B212" s="66" t="s">
        <v>161</v>
      </c>
      <c r="C212" s="37">
        <v>0</v>
      </c>
    </row>
    <row r="213" customHeight="1" spans="1:3">
      <c r="A213" s="66">
        <v>2013704</v>
      </c>
      <c r="B213" s="66" t="s">
        <v>271</v>
      </c>
      <c r="C213" s="37">
        <v>0</v>
      </c>
    </row>
    <row r="214" customHeight="1" spans="1:3">
      <c r="A214" s="66">
        <v>2013750</v>
      </c>
      <c r="B214" s="66" t="s">
        <v>168</v>
      </c>
      <c r="C214" s="37">
        <v>0</v>
      </c>
    </row>
    <row r="215" customHeight="1" spans="1:3">
      <c r="A215" s="66">
        <v>2013799</v>
      </c>
      <c r="B215" s="66" t="s">
        <v>272</v>
      </c>
      <c r="C215" s="37">
        <v>0</v>
      </c>
    </row>
    <row r="216" customHeight="1" spans="1:3">
      <c r="A216" s="66">
        <v>20138</v>
      </c>
      <c r="B216" s="49" t="s">
        <v>273</v>
      </c>
      <c r="C216" s="37">
        <f>SUM(C217:C230)</f>
        <v>1750</v>
      </c>
    </row>
    <row r="217" customHeight="1" spans="1:3">
      <c r="A217" s="66">
        <v>2013801</v>
      </c>
      <c r="B217" s="66" t="s">
        <v>159</v>
      </c>
      <c r="C217" s="37">
        <v>1548</v>
      </c>
    </row>
    <row r="218" customHeight="1" spans="1:3">
      <c r="A218" s="66">
        <v>2013802</v>
      </c>
      <c r="B218" s="66" t="s">
        <v>160</v>
      </c>
      <c r="C218" s="37">
        <v>81</v>
      </c>
    </row>
    <row r="219" customHeight="1" spans="1:3">
      <c r="A219" s="66">
        <v>2013803</v>
      </c>
      <c r="B219" s="66" t="s">
        <v>161</v>
      </c>
      <c r="C219" s="37">
        <v>0</v>
      </c>
    </row>
    <row r="220" customHeight="1" spans="1:3">
      <c r="A220" s="66">
        <v>2013804</v>
      </c>
      <c r="B220" s="66" t="s">
        <v>274</v>
      </c>
      <c r="C220" s="37">
        <v>69</v>
      </c>
    </row>
    <row r="221" customHeight="1" spans="1:3">
      <c r="A221" s="66">
        <v>2013805</v>
      </c>
      <c r="B221" s="66" t="s">
        <v>275</v>
      </c>
      <c r="C221" s="37">
        <v>0</v>
      </c>
    </row>
    <row r="222" customHeight="1" spans="1:3">
      <c r="A222" s="66">
        <v>2013808</v>
      </c>
      <c r="B222" s="66" t="s">
        <v>200</v>
      </c>
      <c r="C222" s="37">
        <v>0</v>
      </c>
    </row>
    <row r="223" customHeight="1" spans="1:3">
      <c r="A223" s="66">
        <v>2013810</v>
      </c>
      <c r="B223" s="66" t="s">
        <v>276</v>
      </c>
      <c r="C223" s="37">
        <v>0</v>
      </c>
    </row>
    <row r="224" customHeight="1" spans="1:3">
      <c r="A224" s="66">
        <v>2013812</v>
      </c>
      <c r="B224" s="66" t="s">
        <v>277</v>
      </c>
      <c r="C224" s="37">
        <v>2</v>
      </c>
    </row>
    <row r="225" customHeight="1" spans="1:3">
      <c r="A225" s="66">
        <v>2013813</v>
      </c>
      <c r="B225" s="66" t="s">
        <v>278</v>
      </c>
      <c r="C225" s="37">
        <v>0</v>
      </c>
    </row>
    <row r="226" customHeight="1" spans="1:3">
      <c r="A226" s="66">
        <v>2013814</v>
      </c>
      <c r="B226" s="66" t="s">
        <v>279</v>
      </c>
      <c r="C226" s="37">
        <v>0</v>
      </c>
    </row>
    <row r="227" customHeight="1" spans="1:3">
      <c r="A227" s="66">
        <v>2013815</v>
      </c>
      <c r="B227" s="66" t="s">
        <v>280</v>
      </c>
      <c r="C227" s="37">
        <v>0</v>
      </c>
    </row>
    <row r="228" customHeight="1" spans="1:3">
      <c r="A228" s="66">
        <v>2013816</v>
      </c>
      <c r="B228" s="66" t="s">
        <v>281</v>
      </c>
      <c r="C228" s="37">
        <v>21</v>
      </c>
    </row>
    <row r="229" customHeight="1" spans="1:3">
      <c r="A229" s="66">
        <v>2013850</v>
      </c>
      <c r="B229" s="66" t="s">
        <v>168</v>
      </c>
      <c r="C229" s="37">
        <v>0</v>
      </c>
    </row>
    <row r="230" customHeight="1" spans="1:3">
      <c r="A230" s="66">
        <v>2013899</v>
      </c>
      <c r="B230" s="66" t="s">
        <v>282</v>
      </c>
      <c r="C230" s="37">
        <v>29</v>
      </c>
    </row>
    <row r="231" customHeight="1" spans="1:3">
      <c r="A231" s="66">
        <v>20199</v>
      </c>
      <c r="B231" s="49" t="s">
        <v>283</v>
      </c>
      <c r="C231" s="37">
        <f>SUM(C232:C233)</f>
        <v>1820</v>
      </c>
    </row>
    <row r="232" customHeight="1" spans="1:3">
      <c r="A232" s="66">
        <v>2019901</v>
      </c>
      <c r="B232" s="66" t="s">
        <v>284</v>
      </c>
      <c r="C232" s="37">
        <v>0</v>
      </c>
    </row>
    <row r="233" customHeight="1" spans="1:3">
      <c r="A233" s="66">
        <v>2019999</v>
      </c>
      <c r="B233" s="66" t="s">
        <v>285</v>
      </c>
      <c r="C233" s="37">
        <v>1820</v>
      </c>
    </row>
    <row r="234" customHeight="1" spans="1:3">
      <c r="A234" s="66">
        <v>202</v>
      </c>
      <c r="B234" s="49" t="s">
        <v>286</v>
      </c>
      <c r="C234" s="37">
        <f>SUM(C235,C242,C245,C248,C254,C259,C261,C266,C272)</f>
        <v>0</v>
      </c>
    </row>
    <row r="235" customHeight="1" spans="1:3">
      <c r="A235" s="66">
        <v>20201</v>
      </c>
      <c r="B235" s="49" t="s">
        <v>287</v>
      </c>
      <c r="C235" s="37">
        <f>SUM(C236:C241)</f>
        <v>0</v>
      </c>
    </row>
    <row r="236" customHeight="1" spans="1:3">
      <c r="A236" s="66">
        <v>2020101</v>
      </c>
      <c r="B236" s="66" t="s">
        <v>159</v>
      </c>
      <c r="C236" s="37">
        <v>0</v>
      </c>
    </row>
    <row r="237" customHeight="1" spans="1:3">
      <c r="A237" s="66">
        <v>2020102</v>
      </c>
      <c r="B237" s="66" t="s">
        <v>160</v>
      </c>
      <c r="C237" s="37">
        <v>0</v>
      </c>
    </row>
    <row r="238" customHeight="1" spans="1:3">
      <c r="A238" s="66">
        <v>2020103</v>
      </c>
      <c r="B238" s="66" t="s">
        <v>161</v>
      </c>
      <c r="C238" s="37">
        <v>0</v>
      </c>
    </row>
    <row r="239" customHeight="1" spans="1:3">
      <c r="A239" s="66">
        <v>2020104</v>
      </c>
      <c r="B239" s="66" t="s">
        <v>254</v>
      </c>
      <c r="C239" s="37">
        <v>0</v>
      </c>
    </row>
    <row r="240" customHeight="1" spans="1:3">
      <c r="A240" s="66">
        <v>2020150</v>
      </c>
      <c r="B240" s="66" t="s">
        <v>168</v>
      </c>
      <c r="C240" s="37">
        <v>0</v>
      </c>
    </row>
    <row r="241" customHeight="1" spans="1:3">
      <c r="A241" s="66">
        <v>2020199</v>
      </c>
      <c r="B241" s="66" t="s">
        <v>288</v>
      </c>
      <c r="C241" s="37">
        <v>0</v>
      </c>
    </row>
    <row r="242" customHeight="1" spans="1:3">
      <c r="A242" s="66">
        <v>20202</v>
      </c>
      <c r="B242" s="49" t="s">
        <v>289</v>
      </c>
      <c r="C242" s="37">
        <f>SUM(C243:C244)</f>
        <v>0</v>
      </c>
    </row>
    <row r="243" customHeight="1" spans="1:3">
      <c r="A243" s="66">
        <v>2020201</v>
      </c>
      <c r="B243" s="66" t="s">
        <v>290</v>
      </c>
      <c r="C243" s="37">
        <v>0</v>
      </c>
    </row>
    <row r="244" customHeight="1" spans="1:3">
      <c r="A244" s="66">
        <v>2020202</v>
      </c>
      <c r="B244" s="66" t="s">
        <v>291</v>
      </c>
      <c r="C244" s="37">
        <v>0</v>
      </c>
    </row>
    <row r="245" customHeight="1" spans="1:3">
      <c r="A245" s="66">
        <v>20203</v>
      </c>
      <c r="B245" s="49" t="s">
        <v>292</v>
      </c>
      <c r="C245" s="37">
        <f>SUM(C246:C247)</f>
        <v>0</v>
      </c>
    </row>
    <row r="246" customHeight="1" spans="1:3">
      <c r="A246" s="66">
        <v>2020304</v>
      </c>
      <c r="B246" s="66" t="s">
        <v>293</v>
      </c>
      <c r="C246" s="37">
        <v>0</v>
      </c>
    </row>
    <row r="247" customHeight="1" spans="1:3">
      <c r="A247" s="66">
        <v>2020306</v>
      </c>
      <c r="B247" s="66" t="s">
        <v>294</v>
      </c>
      <c r="C247" s="37">
        <v>0</v>
      </c>
    </row>
    <row r="248" customHeight="1" spans="1:3">
      <c r="A248" s="66">
        <v>20204</v>
      </c>
      <c r="B248" s="49" t="s">
        <v>295</v>
      </c>
      <c r="C248" s="37">
        <f>SUM(C249:C253)</f>
        <v>0</v>
      </c>
    </row>
    <row r="249" customHeight="1" spans="1:3">
      <c r="A249" s="66">
        <v>2020401</v>
      </c>
      <c r="B249" s="66" t="s">
        <v>296</v>
      </c>
      <c r="C249" s="37">
        <v>0</v>
      </c>
    </row>
    <row r="250" customHeight="1" spans="1:3">
      <c r="A250" s="66">
        <v>2020402</v>
      </c>
      <c r="B250" s="66" t="s">
        <v>297</v>
      </c>
      <c r="C250" s="37">
        <v>0</v>
      </c>
    </row>
    <row r="251" customHeight="1" spans="1:3">
      <c r="A251" s="66">
        <v>2020403</v>
      </c>
      <c r="B251" s="66" t="s">
        <v>298</v>
      </c>
      <c r="C251" s="37">
        <v>0</v>
      </c>
    </row>
    <row r="252" customHeight="1" spans="1:3">
      <c r="A252" s="66">
        <v>2020404</v>
      </c>
      <c r="B252" s="66" t="s">
        <v>299</v>
      </c>
      <c r="C252" s="37">
        <v>0</v>
      </c>
    </row>
    <row r="253" customHeight="1" spans="1:3">
      <c r="A253" s="66">
        <v>2020499</v>
      </c>
      <c r="B253" s="66" t="s">
        <v>300</v>
      </c>
      <c r="C253" s="37">
        <v>0</v>
      </c>
    </row>
    <row r="254" customHeight="1" spans="1:3">
      <c r="A254" s="66">
        <v>20205</v>
      </c>
      <c r="B254" s="49" t="s">
        <v>301</v>
      </c>
      <c r="C254" s="37">
        <f>SUM(C255:C258)</f>
        <v>0</v>
      </c>
    </row>
    <row r="255" customHeight="1" spans="1:3">
      <c r="A255" s="66">
        <v>2020503</v>
      </c>
      <c r="B255" s="66" t="s">
        <v>302</v>
      </c>
      <c r="C255" s="37">
        <v>0</v>
      </c>
    </row>
    <row r="256" customHeight="1" spans="1:3">
      <c r="A256" s="66">
        <v>2020504</v>
      </c>
      <c r="B256" s="66" t="s">
        <v>303</v>
      </c>
      <c r="C256" s="37">
        <v>0</v>
      </c>
    </row>
    <row r="257" customHeight="1" spans="1:3">
      <c r="A257" s="66">
        <v>2020505</v>
      </c>
      <c r="B257" s="66" t="s">
        <v>304</v>
      </c>
      <c r="C257" s="37">
        <v>0</v>
      </c>
    </row>
    <row r="258" customHeight="1" spans="1:3">
      <c r="A258" s="66">
        <v>2020599</v>
      </c>
      <c r="B258" s="66" t="s">
        <v>305</v>
      </c>
      <c r="C258" s="37">
        <v>0</v>
      </c>
    </row>
    <row r="259" customHeight="1" spans="1:3">
      <c r="A259" s="66">
        <v>20206</v>
      </c>
      <c r="B259" s="49" t="s">
        <v>306</v>
      </c>
      <c r="C259" s="37">
        <f>C260</f>
        <v>0</v>
      </c>
    </row>
    <row r="260" customHeight="1" spans="1:3">
      <c r="A260" s="66">
        <v>2020601</v>
      </c>
      <c r="B260" s="66" t="s">
        <v>307</v>
      </c>
      <c r="C260" s="37">
        <v>0</v>
      </c>
    </row>
    <row r="261" customHeight="1" spans="1:3">
      <c r="A261" s="66">
        <v>20207</v>
      </c>
      <c r="B261" s="49" t="s">
        <v>308</v>
      </c>
      <c r="C261" s="37">
        <f>SUM(C262:C265)</f>
        <v>0</v>
      </c>
    </row>
    <row r="262" customHeight="1" spans="1:3">
      <c r="A262" s="66">
        <v>2020701</v>
      </c>
      <c r="B262" s="66" t="s">
        <v>309</v>
      </c>
      <c r="C262" s="37">
        <v>0</v>
      </c>
    </row>
    <row r="263" customHeight="1" spans="1:3">
      <c r="A263" s="66">
        <v>2020702</v>
      </c>
      <c r="B263" s="66" t="s">
        <v>310</v>
      </c>
      <c r="C263" s="37">
        <v>0</v>
      </c>
    </row>
    <row r="264" customHeight="1" spans="1:3">
      <c r="A264" s="66">
        <v>2020703</v>
      </c>
      <c r="B264" s="66" t="s">
        <v>311</v>
      </c>
      <c r="C264" s="37">
        <v>0</v>
      </c>
    </row>
    <row r="265" customHeight="1" spans="1:3">
      <c r="A265" s="66">
        <v>2020799</v>
      </c>
      <c r="B265" s="66" t="s">
        <v>312</v>
      </c>
      <c r="C265" s="37">
        <v>0</v>
      </c>
    </row>
    <row r="266" customHeight="1" spans="1:3">
      <c r="A266" s="66">
        <v>20208</v>
      </c>
      <c r="B266" s="49" t="s">
        <v>313</v>
      </c>
      <c r="C266" s="37">
        <f>SUM(C267:C271)</f>
        <v>0</v>
      </c>
    </row>
    <row r="267" customHeight="1" spans="1:3">
      <c r="A267" s="66">
        <v>2020801</v>
      </c>
      <c r="B267" s="66" t="s">
        <v>159</v>
      </c>
      <c r="C267" s="37">
        <v>0</v>
      </c>
    </row>
    <row r="268" customHeight="1" spans="1:3">
      <c r="A268" s="66">
        <v>2020802</v>
      </c>
      <c r="B268" s="66" t="s">
        <v>160</v>
      </c>
      <c r="C268" s="37">
        <v>0</v>
      </c>
    </row>
    <row r="269" customHeight="1" spans="1:3">
      <c r="A269" s="66">
        <v>2020803</v>
      </c>
      <c r="B269" s="66" t="s">
        <v>161</v>
      </c>
      <c r="C269" s="37">
        <v>0</v>
      </c>
    </row>
    <row r="270" customHeight="1" spans="1:3">
      <c r="A270" s="66">
        <v>2020850</v>
      </c>
      <c r="B270" s="66" t="s">
        <v>168</v>
      </c>
      <c r="C270" s="37">
        <v>0</v>
      </c>
    </row>
    <row r="271" customHeight="1" spans="1:3">
      <c r="A271" s="66">
        <v>2020899</v>
      </c>
      <c r="B271" s="66" t="s">
        <v>314</v>
      </c>
      <c r="C271" s="37">
        <v>0</v>
      </c>
    </row>
    <row r="272" customHeight="1" spans="1:3">
      <c r="A272" s="66">
        <v>20299</v>
      </c>
      <c r="B272" s="49" t="s">
        <v>315</v>
      </c>
      <c r="C272" s="37">
        <f>C273</f>
        <v>0</v>
      </c>
    </row>
    <row r="273" customHeight="1" spans="1:3">
      <c r="A273" s="66">
        <v>2029999</v>
      </c>
      <c r="B273" s="66" t="s">
        <v>316</v>
      </c>
      <c r="C273" s="37">
        <v>0</v>
      </c>
    </row>
    <row r="274" customHeight="1" spans="1:3">
      <c r="A274" s="66">
        <v>203</v>
      </c>
      <c r="B274" s="49" t="s">
        <v>317</v>
      </c>
      <c r="C274" s="37">
        <f>SUM(C275,C279,C281,C283,C291)</f>
        <v>230</v>
      </c>
    </row>
    <row r="275" customHeight="1" spans="1:3">
      <c r="A275" s="66">
        <v>20301</v>
      </c>
      <c r="B275" s="49" t="s">
        <v>318</v>
      </c>
      <c r="C275" s="37">
        <f>SUM(C276:C278)</f>
        <v>0</v>
      </c>
    </row>
    <row r="276" customHeight="1" spans="1:3">
      <c r="A276" s="66">
        <v>2030101</v>
      </c>
      <c r="B276" s="66" t="s">
        <v>319</v>
      </c>
      <c r="C276" s="37">
        <v>0</v>
      </c>
    </row>
    <row r="277" customHeight="1" spans="1:3">
      <c r="A277" s="66">
        <v>2030102</v>
      </c>
      <c r="B277" s="66" t="s">
        <v>320</v>
      </c>
      <c r="C277" s="37">
        <v>0</v>
      </c>
    </row>
    <row r="278" customHeight="1" spans="1:3">
      <c r="A278" s="66">
        <v>2030199</v>
      </c>
      <c r="B278" s="66" t="s">
        <v>321</v>
      </c>
      <c r="C278" s="37">
        <v>0</v>
      </c>
    </row>
    <row r="279" customHeight="1" spans="1:3">
      <c r="A279" s="66">
        <v>20304</v>
      </c>
      <c r="B279" s="49" t="s">
        <v>322</v>
      </c>
      <c r="C279" s="37">
        <f>C280</f>
        <v>0</v>
      </c>
    </row>
    <row r="280" customHeight="1" spans="1:3">
      <c r="A280" s="66">
        <v>2030401</v>
      </c>
      <c r="B280" s="66" t="s">
        <v>323</v>
      </c>
      <c r="C280" s="37">
        <v>0</v>
      </c>
    </row>
    <row r="281" customHeight="1" spans="1:3">
      <c r="A281" s="66">
        <v>20305</v>
      </c>
      <c r="B281" s="49" t="s">
        <v>324</v>
      </c>
      <c r="C281" s="37">
        <f>C282</f>
        <v>0</v>
      </c>
    </row>
    <row r="282" customHeight="1" spans="1:3">
      <c r="A282" s="66">
        <v>2030501</v>
      </c>
      <c r="B282" s="66" t="s">
        <v>325</v>
      </c>
      <c r="C282" s="37">
        <v>0</v>
      </c>
    </row>
    <row r="283" customHeight="1" spans="1:3">
      <c r="A283" s="66">
        <v>20306</v>
      </c>
      <c r="B283" s="49" t="s">
        <v>326</v>
      </c>
      <c r="C283" s="37">
        <f>SUM(C284:C290)</f>
        <v>15</v>
      </c>
    </row>
    <row r="284" customHeight="1" spans="1:3">
      <c r="A284" s="66">
        <v>2030601</v>
      </c>
      <c r="B284" s="66" t="s">
        <v>327</v>
      </c>
      <c r="C284" s="37">
        <v>15</v>
      </c>
    </row>
    <row r="285" customHeight="1" spans="1:3">
      <c r="A285" s="66">
        <v>2030602</v>
      </c>
      <c r="B285" s="66" t="s">
        <v>328</v>
      </c>
      <c r="C285" s="37">
        <v>0</v>
      </c>
    </row>
    <row r="286" customHeight="1" spans="1:3">
      <c r="A286" s="66">
        <v>2030603</v>
      </c>
      <c r="B286" s="66" t="s">
        <v>329</v>
      </c>
      <c r="C286" s="37">
        <v>0</v>
      </c>
    </row>
    <row r="287" customHeight="1" spans="1:3">
      <c r="A287" s="66">
        <v>2030604</v>
      </c>
      <c r="B287" s="66" t="s">
        <v>330</v>
      </c>
      <c r="C287" s="37">
        <v>0</v>
      </c>
    </row>
    <row r="288" customHeight="1" spans="1:3">
      <c r="A288" s="66">
        <v>2030607</v>
      </c>
      <c r="B288" s="66" t="s">
        <v>331</v>
      </c>
      <c r="C288" s="37">
        <v>0</v>
      </c>
    </row>
    <row r="289" customHeight="1" spans="1:3">
      <c r="A289" s="66">
        <v>2030608</v>
      </c>
      <c r="B289" s="66" t="s">
        <v>332</v>
      </c>
      <c r="C289" s="37">
        <v>0</v>
      </c>
    </row>
    <row r="290" customHeight="1" spans="1:3">
      <c r="A290" s="66">
        <v>2030699</v>
      </c>
      <c r="B290" s="66" t="s">
        <v>333</v>
      </c>
      <c r="C290" s="37">
        <v>0</v>
      </c>
    </row>
    <row r="291" customHeight="1" spans="1:3">
      <c r="A291" s="66">
        <v>20399</v>
      </c>
      <c r="B291" s="49" t="s">
        <v>334</v>
      </c>
      <c r="C291" s="37">
        <f>C292</f>
        <v>215</v>
      </c>
    </row>
    <row r="292" customHeight="1" spans="1:3">
      <c r="A292" s="66">
        <v>2039999</v>
      </c>
      <c r="B292" s="66" t="s">
        <v>335</v>
      </c>
      <c r="C292" s="37">
        <v>215</v>
      </c>
    </row>
    <row r="293" customHeight="1" spans="1:3">
      <c r="A293" s="66">
        <v>204</v>
      </c>
      <c r="B293" s="49" t="s">
        <v>336</v>
      </c>
      <c r="C293" s="37">
        <f>SUM(C294,C297,C308,C315,C323,C332,C346,C356,C366,C374,C380)</f>
        <v>1784</v>
      </c>
    </row>
    <row r="294" customHeight="1" spans="1:3">
      <c r="A294" s="66">
        <v>20401</v>
      </c>
      <c r="B294" s="49" t="s">
        <v>337</v>
      </c>
      <c r="C294" s="37">
        <f>SUM(C295:C296)</f>
        <v>2</v>
      </c>
    </row>
    <row r="295" customHeight="1" spans="1:3">
      <c r="A295" s="66">
        <v>2040101</v>
      </c>
      <c r="B295" s="66" t="s">
        <v>338</v>
      </c>
      <c r="C295" s="37">
        <v>2</v>
      </c>
    </row>
    <row r="296" customHeight="1" spans="1:3">
      <c r="A296" s="66">
        <v>2040199</v>
      </c>
      <c r="B296" s="66" t="s">
        <v>339</v>
      </c>
      <c r="C296" s="37">
        <v>0</v>
      </c>
    </row>
    <row r="297" customHeight="1" spans="1:3">
      <c r="A297" s="66">
        <v>20402</v>
      </c>
      <c r="B297" s="49" t="s">
        <v>340</v>
      </c>
      <c r="C297" s="37">
        <f>SUM(C298:C307)</f>
        <v>279</v>
      </c>
    </row>
    <row r="298" customHeight="1" spans="1:3">
      <c r="A298" s="66">
        <v>2040201</v>
      </c>
      <c r="B298" s="66" t="s">
        <v>159</v>
      </c>
      <c r="C298" s="37">
        <v>50</v>
      </c>
    </row>
    <row r="299" customHeight="1" spans="1:3">
      <c r="A299" s="66">
        <v>2040202</v>
      </c>
      <c r="B299" s="66" t="s">
        <v>160</v>
      </c>
      <c r="C299" s="37">
        <v>60</v>
      </c>
    </row>
    <row r="300" customHeight="1" spans="1:3">
      <c r="A300" s="66">
        <v>2040203</v>
      </c>
      <c r="B300" s="66" t="s">
        <v>161</v>
      </c>
      <c r="C300" s="37">
        <v>0</v>
      </c>
    </row>
    <row r="301" customHeight="1" spans="1:3">
      <c r="A301" s="66">
        <v>2040219</v>
      </c>
      <c r="B301" s="66" t="s">
        <v>200</v>
      </c>
      <c r="C301" s="37">
        <v>0</v>
      </c>
    </row>
    <row r="302" customHeight="1" spans="1:3">
      <c r="A302" s="66">
        <v>2040220</v>
      </c>
      <c r="B302" s="66" t="s">
        <v>341</v>
      </c>
      <c r="C302" s="37">
        <v>0</v>
      </c>
    </row>
    <row r="303" customHeight="1" spans="1:3">
      <c r="A303" s="66">
        <v>2040221</v>
      </c>
      <c r="B303" s="66" t="s">
        <v>342</v>
      </c>
      <c r="C303" s="37">
        <v>0</v>
      </c>
    </row>
    <row r="304" customHeight="1" spans="1:3">
      <c r="A304" s="66">
        <v>2040222</v>
      </c>
      <c r="B304" s="66" t="s">
        <v>343</v>
      </c>
      <c r="C304" s="37">
        <v>0</v>
      </c>
    </row>
    <row r="305" customHeight="1" spans="1:3">
      <c r="A305" s="66">
        <v>2040223</v>
      </c>
      <c r="B305" s="66" t="s">
        <v>344</v>
      </c>
      <c r="C305" s="37">
        <v>0</v>
      </c>
    </row>
    <row r="306" customHeight="1" spans="1:3">
      <c r="A306" s="66">
        <v>2040250</v>
      </c>
      <c r="B306" s="66" t="s">
        <v>168</v>
      </c>
      <c r="C306" s="37">
        <v>0</v>
      </c>
    </row>
    <row r="307" customHeight="1" spans="1:3">
      <c r="A307" s="66">
        <v>2040299</v>
      </c>
      <c r="B307" s="66" t="s">
        <v>345</v>
      </c>
      <c r="C307" s="37">
        <v>169</v>
      </c>
    </row>
    <row r="308" customHeight="1" spans="1:3">
      <c r="A308" s="66">
        <v>20403</v>
      </c>
      <c r="B308" s="49" t="s">
        <v>346</v>
      </c>
      <c r="C308" s="37">
        <f>SUM(C309:C314)</f>
        <v>0</v>
      </c>
    </row>
    <row r="309" customHeight="1" spans="1:3">
      <c r="A309" s="66">
        <v>2040301</v>
      </c>
      <c r="B309" s="66" t="s">
        <v>159</v>
      </c>
      <c r="C309" s="37">
        <v>0</v>
      </c>
    </row>
    <row r="310" customHeight="1" spans="1:3">
      <c r="A310" s="66">
        <v>2040302</v>
      </c>
      <c r="B310" s="66" t="s">
        <v>160</v>
      </c>
      <c r="C310" s="37">
        <v>0</v>
      </c>
    </row>
    <row r="311" customHeight="1" spans="1:3">
      <c r="A311" s="66">
        <v>2040303</v>
      </c>
      <c r="B311" s="66" t="s">
        <v>161</v>
      </c>
      <c r="C311" s="37">
        <v>0</v>
      </c>
    </row>
    <row r="312" customHeight="1" spans="1:3">
      <c r="A312" s="66">
        <v>2040304</v>
      </c>
      <c r="B312" s="66" t="s">
        <v>347</v>
      </c>
      <c r="C312" s="37">
        <v>0</v>
      </c>
    </row>
    <row r="313" customHeight="1" spans="1:3">
      <c r="A313" s="66">
        <v>2040350</v>
      </c>
      <c r="B313" s="66" t="s">
        <v>168</v>
      </c>
      <c r="C313" s="37">
        <v>0</v>
      </c>
    </row>
    <row r="314" customHeight="1" spans="1:3">
      <c r="A314" s="66">
        <v>2040399</v>
      </c>
      <c r="B314" s="66" t="s">
        <v>348</v>
      </c>
      <c r="C314" s="37">
        <v>0</v>
      </c>
    </row>
    <row r="315" customHeight="1" spans="1:3">
      <c r="A315" s="66">
        <v>20404</v>
      </c>
      <c r="B315" s="49" t="s">
        <v>349</v>
      </c>
      <c r="C315" s="37">
        <f>SUM(C316:C322)</f>
        <v>169</v>
      </c>
    </row>
    <row r="316" customHeight="1" spans="1:3">
      <c r="A316" s="66">
        <v>2040401</v>
      </c>
      <c r="B316" s="66" t="s">
        <v>159</v>
      </c>
      <c r="C316" s="37">
        <v>137</v>
      </c>
    </row>
    <row r="317" customHeight="1" spans="1:3">
      <c r="A317" s="66">
        <v>2040402</v>
      </c>
      <c r="B317" s="66" t="s">
        <v>160</v>
      </c>
      <c r="C317" s="37">
        <v>32</v>
      </c>
    </row>
    <row r="318" customHeight="1" spans="1:3">
      <c r="A318" s="66">
        <v>2040403</v>
      </c>
      <c r="B318" s="66" t="s">
        <v>161</v>
      </c>
      <c r="C318" s="37">
        <v>0</v>
      </c>
    </row>
    <row r="319" customHeight="1" spans="1:3">
      <c r="A319" s="66">
        <v>2040409</v>
      </c>
      <c r="B319" s="66" t="s">
        <v>350</v>
      </c>
      <c r="C319" s="37">
        <v>0</v>
      </c>
    </row>
    <row r="320" customHeight="1" spans="1:3">
      <c r="A320" s="66">
        <v>2040410</v>
      </c>
      <c r="B320" s="66" t="s">
        <v>351</v>
      </c>
      <c r="C320" s="37">
        <v>0</v>
      </c>
    </row>
    <row r="321" customHeight="1" spans="1:3">
      <c r="A321" s="66">
        <v>2040450</v>
      </c>
      <c r="B321" s="66" t="s">
        <v>168</v>
      </c>
      <c r="C321" s="37">
        <v>0</v>
      </c>
    </row>
    <row r="322" customHeight="1" spans="1:3">
      <c r="A322" s="66">
        <v>2040499</v>
      </c>
      <c r="B322" s="66" t="s">
        <v>352</v>
      </c>
      <c r="C322" s="37">
        <v>0</v>
      </c>
    </row>
    <row r="323" customHeight="1" spans="1:3">
      <c r="A323" s="66">
        <v>20405</v>
      </c>
      <c r="B323" s="49" t="s">
        <v>353</v>
      </c>
      <c r="C323" s="37">
        <f>SUM(C324:C331)</f>
        <v>390</v>
      </c>
    </row>
    <row r="324" customHeight="1" spans="1:3">
      <c r="A324" s="66">
        <v>2040501</v>
      </c>
      <c r="B324" s="66" t="s">
        <v>159</v>
      </c>
      <c r="C324" s="37">
        <v>309</v>
      </c>
    </row>
    <row r="325" customHeight="1" spans="1:3">
      <c r="A325" s="66">
        <v>2040502</v>
      </c>
      <c r="B325" s="66" t="s">
        <v>160</v>
      </c>
      <c r="C325" s="37">
        <v>0</v>
      </c>
    </row>
    <row r="326" customHeight="1" spans="1:3">
      <c r="A326" s="66">
        <v>2040503</v>
      </c>
      <c r="B326" s="66" t="s">
        <v>161</v>
      </c>
      <c r="C326" s="37">
        <v>0</v>
      </c>
    </row>
    <row r="327" customHeight="1" spans="1:3">
      <c r="A327" s="66">
        <v>2040504</v>
      </c>
      <c r="B327" s="66" t="s">
        <v>354</v>
      </c>
      <c r="C327" s="37">
        <v>0</v>
      </c>
    </row>
    <row r="328" customHeight="1" spans="1:3">
      <c r="A328" s="66">
        <v>2040505</v>
      </c>
      <c r="B328" s="66" t="s">
        <v>355</v>
      </c>
      <c r="C328" s="37">
        <v>0</v>
      </c>
    </row>
    <row r="329" customHeight="1" spans="1:3">
      <c r="A329" s="66">
        <v>2040506</v>
      </c>
      <c r="B329" s="66" t="s">
        <v>356</v>
      </c>
      <c r="C329" s="37">
        <v>0</v>
      </c>
    </row>
    <row r="330" customHeight="1" spans="1:3">
      <c r="A330" s="66">
        <v>2040550</v>
      </c>
      <c r="B330" s="66" t="s">
        <v>168</v>
      </c>
      <c r="C330" s="37">
        <v>0</v>
      </c>
    </row>
    <row r="331" customHeight="1" spans="1:3">
      <c r="A331" s="66">
        <v>2040599</v>
      </c>
      <c r="B331" s="66" t="s">
        <v>357</v>
      </c>
      <c r="C331" s="37">
        <v>81</v>
      </c>
    </row>
    <row r="332" customHeight="1" spans="1:3">
      <c r="A332" s="66">
        <v>20406</v>
      </c>
      <c r="B332" s="49" t="s">
        <v>358</v>
      </c>
      <c r="C332" s="37">
        <f>SUM(C333:C345)</f>
        <v>880</v>
      </c>
    </row>
    <row r="333" customHeight="1" spans="1:3">
      <c r="A333" s="66">
        <v>2040601</v>
      </c>
      <c r="B333" s="66" t="s">
        <v>159</v>
      </c>
      <c r="C333" s="37">
        <v>740</v>
      </c>
    </row>
    <row r="334" customHeight="1" spans="1:3">
      <c r="A334" s="66">
        <v>2040602</v>
      </c>
      <c r="B334" s="66" t="s">
        <v>160</v>
      </c>
      <c r="C334" s="37">
        <v>70</v>
      </c>
    </row>
    <row r="335" customHeight="1" spans="1:3">
      <c r="A335" s="66">
        <v>2040603</v>
      </c>
      <c r="B335" s="66" t="s">
        <v>161</v>
      </c>
      <c r="C335" s="37">
        <v>0</v>
      </c>
    </row>
    <row r="336" customHeight="1" spans="1:3">
      <c r="A336" s="66">
        <v>2040604</v>
      </c>
      <c r="B336" s="66" t="s">
        <v>359</v>
      </c>
      <c r="C336" s="37">
        <v>53</v>
      </c>
    </row>
    <row r="337" customHeight="1" spans="1:3">
      <c r="A337" s="66">
        <v>2040605</v>
      </c>
      <c r="B337" s="66" t="s">
        <v>360</v>
      </c>
      <c r="C337" s="37">
        <v>0</v>
      </c>
    </row>
    <row r="338" customHeight="1" spans="1:3">
      <c r="A338" s="66">
        <v>2040606</v>
      </c>
      <c r="B338" s="66" t="s">
        <v>361</v>
      </c>
      <c r="C338" s="37">
        <v>0</v>
      </c>
    </row>
    <row r="339" customHeight="1" spans="1:3">
      <c r="A339" s="66">
        <v>2040607</v>
      </c>
      <c r="B339" s="66" t="s">
        <v>362</v>
      </c>
      <c r="C339" s="37">
        <v>1</v>
      </c>
    </row>
    <row r="340" customHeight="1" spans="1:3">
      <c r="A340" s="66">
        <v>2040608</v>
      </c>
      <c r="B340" s="66" t="s">
        <v>363</v>
      </c>
      <c r="C340" s="37">
        <v>0</v>
      </c>
    </row>
    <row r="341" customHeight="1" spans="1:3">
      <c r="A341" s="66">
        <v>2040610</v>
      </c>
      <c r="B341" s="66" t="s">
        <v>364</v>
      </c>
      <c r="C341" s="37">
        <v>16</v>
      </c>
    </row>
    <row r="342" customHeight="1" spans="1:3">
      <c r="A342" s="66">
        <v>2040612</v>
      </c>
      <c r="B342" s="66" t="s">
        <v>365</v>
      </c>
      <c r="C342" s="37">
        <v>0</v>
      </c>
    </row>
    <row r="343" customHeight="1" spans="1:3">
      <c r="A343" s="66">
        <v>2040613</v>
      </c>
      <c r="B343" s="66" t="s">
        <v>200</v>
      </c>
      <c r="C343" s="37">
        <v>0</v>
      </c>
    </row>
    <row r="344" customHeight="1" spans="1:3">
      <c r="A344" s="66">
        <v>2040650</v>
      </c>
      <c r="B344" s="66" t="s">
        <v>168</v>
      </c>
      <c r="C344" s="37">
        <v>0</v>
      </c>
    </row>
    <row r="345" customHeight="1" spans="1:3">
      <c r="A345" s="66">
        <v>2040699</v>
      </c>
      <c r="B345" s="66" t="s">
        <v>366</v>
      </c>
      <c r="C345" s="37">
        <v>0</v>
      </c>
    </row>
    <row r="346" customHeight="1" spans="1:3">
      <c r="A346" s="66">
        <v>20407</v>
      </c>
      <c r="B346" s="49" t="s">
        <v>367</v>
      </c>
      <c r="C346" s="37">
        <f>SUM(C347:C355)</f>
        <v>0</v>
      </c>
    </row>
    <row r="347" customHeight="1" spans="1:3">
      <c r="A347" s="66">
        <v>2040701</v>
      </c>
      <c r="B347" s="66" t="s">
        <v>159</v>
      </c>
      <c r="C347" s="37">
        <v>0</v>
      </c>
    </row>
    <row r="348" customHeight="1" spans="1:3">
      <c r="A348" s="66">
        <v>2040702</v>
      </c>
      <c r="B348" s="66" t="s">
        <v>160</v>
      </c>
      <c r="C348" s="37">
        <v>0</v>
      </c>
    </row>
    <row r="349" customHeight="1" spans="1:3">
      <c r="A349" s="66">
        <v>2040703</v>
      </c>
      <c r="B349" s="66" t="s">
        <v>161</v>
      </c>
      <c r="C349" s="37">
        <v>0</v>
      </c>
    </row>
    <row r="350" customHeight="1" spans="1:3">
      <c r="A350" s="66">
        <v>2040704</v>
      </c>
      <c r="B350" s="66" t="s">
        <v>368</v>
      </c>
      <c r="C350" s="37">
        <v>0</v>
      </c>
    </row>
    <row r="351" customHeight="1" spans="1:3">
      <c r="A351" s="66">
        <v>2040705</v>
      </c>
      <c r="B351" s="66" t="s">
        <v>369</v>
      </c>
      <c r="C351" s="37">
        <v>0</v>
      </c>
    </row>
    <row r="352" customHeight="1" spans="1:3">
      <c r="A352" s="66">
        <v>2040706</v>
      </c>
      <c r="B352" s="66" t="s">
        <v>370</v>
      </c>
      <c r="C352" s="37">
        <v>0</v>
      </c>
    </row>
    <row r="353" customHeight="1" spans="1:3">
      <c r="A353" s="66">
        <v>2040707</v>
      </c>
      <c r="B353" s="66" t="s">
        <v>200</v>
      </c>
      <c r="C353" s="37">
        <v>0</v>
      </c>
    </row>
    <row r="354" customHeight="1" spans="1:3">
      <c r="A354" s="66">
        <v>2040750</v>
      </c>
      <c r="B354" s="66" t="s">
        <v>168</v>
      </c>
      <c r="C354" s="37">
        <v>0</v>
      </c>
    </row>
    <row r="355" customHeight="1" spans="1:3">
      <c r="A355" s="66">
        <v>2040799</v>
      </c>
      <c r="B355" s="66" t="s">
        <v>371</v>
      </c>
      <c r="C355" s="37">
        <v>0</v>
      </c>
    </row>
    <row r="356" customHeight="1" spans="1:3">
      <c r="A356" s="66">
        <v>20408</v>
      </c>
      <c r="B356" s="49" t="s">
        <v>372</v>
      </c>
      <c r="C356" s="37">
        <f>SUM(C357:C365)</f>
        <v>0</v>
      </c>
    </row>
    <row r="357" customHeight="1" spans="1:3">
      <c r="A357" s="66">
        <v>2040801</v>
      </c>
      <c r="B357" s="66" t="s">
        <v>159</v>
      </c>
      <c r="C357" s="37">
        <v>0</v>
      </c>
    </row>
    <row r="358" customHeight="1" spans="1:3">
      <c r="A358" s="66">
        <v>2040802</v>
      </c>
      <c r="B358" s="66" t="s">
        <v>160</v>
      </c>
      <c r="C358" s="37">
        <v>0</v>
      </c>
    </row>
    <row r="359" customHeight="1" spans="1:3">
      <c r="A359" s="66">
        <v>2040803</v>
      </c>
      <c r="B359" s="66" t="s">
        <v>161</v>
      </c>
      <c r="C359" s="37">
        <v>0</v>
      </c>
    </row>
    <row r="360" customHeight="1" spans="1:3">
      <c r="A360" s="66">
        <v>2040804</v>
      </c>
      <c r="B360" s="66" t="s">
        <v>373</v>
      </c>
      <c r="C360" s="37">
        <v>0</v>
      </c>
    </row>
    <row r="361" customHeight="1" spans="1:3">
      <c r="A361" s="66">
        <v>2040805</v>
      </c>
      <c r="B361" s="66" t="s">
        <v>374</v>
      </c>
      <c r="C361" s="37">
        <v>0</v>
      </c>
    </row>
    <row r="362" customHeight="1" spans="1:3">
      <c r="A362" s="66">
        <v>2040806</v>
      </c>
      <c r="B362" s="66" t="s">
        <v>375</v>
      </c>
      <c r="C362" s="37">
        <v>0</v>
      </c>
    </row>
    <row r="363" customHeight="1" spans="1:3">
      <c r="A363" s="66">
        <v>2040807</v>
      </c>
      <c r="B363" s="66" t="s">
        <v>200</v>
      </c>
      <c r="C363" s="37">
        <v>0</v>
      </c>
    </row>
    <row r="364" customHeight="1" spans="1:3">
      <c r="A364" s="66">
        <v>2040850</v>
      </c>
      <c r="B364" s="66" t="s">
        <v>168</v>
      </c>
      <c r="C364" s="37">
        <v>0</v>
      </c>
    </row>
    <row r="365" customHeight="1" spans="1:3">
      <c r="A365" s="66">
        <v>2040899</v>
      </c>
      <c r="B365" s="66" t="s">
        <v>376</v>
      </c>
      <c r="C365" s="37">
        <v>0</v>
      </c>
    </row>
    <row r="366" customHeight="1" spans="1:3">
      <c r="A366" s="66">
        <v>20409</v>
      </c>
      <c r="B366" s="49" t="s">
        <v>377</v>
      </c>
      <c r="C366" s="37">
        <f>SUM(C367:C373)</f>
        <v>0</v>
      </c>
    </row>
    <row r="367" customHeight="1" spans="1:3">
      <c r="A367" s="66">
        <v>2040901</v>
      </c>
      <c r="B367" s="66" t="s">
        <v>159</v>
      </c>
      <c r="C367" s="37">
        <v>0</v>
      </c>
    </row>
    <row r="368" customHeight="1" spans="1:3">
      <c r="A368" s="66">
        <v>2040902</v>
      </c>
      <c r="B368" s="66" t="s">
        <v>160</v>
      </c>
      <c r="C368" s="37">
        <v>0</v>
      </c>
    </row>
    <row r="369" customHeight="1" spans="1:3">
      <c r="A369" s="66">
        <v>2040903</v>
      </c>
      <c r="B369" s="66" t="s">
        <v>161</v>
      </c>
      <c r="C369" s="37">
        <v>0</v>
      </c>
    </row>
    <row r="370" customHeight="1" spans="1:3">
      <c r="A370" s="66">
        <v>2040904</v>
      </c>
      <c r="B370" s="66" t="s">
        <v>378</v>
      </c>
      <c r="C370" s="37">
        <v>0</v>
      </c>
    </row>
    <row r="371" customHeight="1" spans="1:3">
      <c r="A371" s="66">
        <v>2040905</v>
      </c>
      <c r="B371" s="66" t="s">
        <v>379</v>
      </c>
      <c r="C371" s="37">
        <v>0</v>
      </c>
    </row>
    <row r="372" customHeight="1" spans="1:3">
      <c r="A372" s="66">
        <v>2040950</v>
      </c>
      <c r="B372" s="66" t="s">
        <v>168</v>
      </c>
      <c r="C372" s="37">
        <v>0</v>
      </c>
    </row>
    <row r="373" customHeight="1" spans="1:3">
      <c r="A373" s="66">
        <v>2040999</v>
      </c>
      <c r="B373" s="66" t="s">
        <v>380</v>
      </c>
      <c r="C373" s="37">
        <v>0</v>
      </c>
    </row>
    <row r="374" customHeight="1" spans="1:3">
      <c r="A374" s="66">
        <v>20410</v>
      </c>
      <c r="B374" s="49" t="s">
        <v>381</v>
      </c>
      <c r="C374" s="37">
        <f>SUM(C375:C379)</f>
        <v>0</v>
      </c>
    </row>
    <row r="375" customHeight="1" spans="1:3">
      <c r="A375" s="66">
        <v>2041001</v>
      </c>
      <c r="B375" s="66" t="s">
        <v>159</v>
      </c>
      <c r="C375" s="37">
        <v>0</v>
      </c>
    </row>
    <row r="376" customHeight="1" spans="1:3">
      <c r="A376" s="66">
        <v>2041002</v>
      </c>
      <c r="B376" s="66" t="s">
        <v>160</v>
      </c>
      <c r="C376" s="37">
        <v>0</v>
      </c>
    </row>
    <row r="377" customHeight="1" spans="1:3">
      <c r="A377" s="66">
        <v>2041006</v>
      </c>
      <c r="B377" s="66" t="s">
        <v>200</v>
      </c>
      <c r="C377" s="37">
        <v>0</v>
      </c>
    </row>
    <row r="378" customHeight="1" spans="1:3">
      <c r="A378" s="66">
        <v>2041007</v>
      </c>
      <c r="B378" s="66" t="s">
        <v>382</v>
      </c>
      <c r="C378" s="37">
        <v>0</v>
      </c>
    </row>
    <row r="379" customHeight="1" spans="1:3">
      <c r="A379" s="66">
        <v>2041099</v>
      </c>
      <c r="B379" s="66" t="s">
        <v>383</v>
      </c>
      <c r="C379" s="37">
        <v>0</v>
      </c>
    </row>
    <row r="380" customHeight="1" spans="1:3">
      <c r="A380" s="66">
        <v>20499</v>
      </c>
      <c r="B380" s="49" t="s">
        <v>384</v>
      </c>
      <c r="C380" s="37">
        <f>SUM(C381:C382)</f>
        <v>64</v>
      </c>
    </row>
    <row r="381" customHeight="1" spans="1:3">
      <c r="A381" s="66">
        <v>2049902</v>
      </c>
      <c r="B381" s="66" t="s">
        <v>385</v>
      </c>
      <c r="C381" s="37">
        <v>0</v>
      </c>
    </row>
    <row r="382" customHeight="1" spans="1:3">
      <c r="A382" s="66">
        <v>2049999</v>
      </c>
      <c r="B382" s="66" t="s">
        <v>386</v>
      </c>
      <c r="C382" s="37">
        <v>64</v>
      </c>
    </row>
    <row r="383" customHeight="1" spans="1:3">
      <c r="A383" s="66">
        <v>205</v>
      </c>
      <c r="B383" s="49" t="s">
        <v>387</v>
      </c>
      <c r="C383" s="37">
        <f>SUM(C384,C389,C396,C402,C408,C412,C416,C420,C426,C433)</f>
        <v>74299</v>
      </c>
    </row>
    <row r="384" customHeight="1" spans="1:3">
      <c r="A384" s="66">
        <v>20501</v>
      </c>
      <c r="B384" s="49" t="s">
        <v>388</v>
      </c>
      <c r="C384" s="37">
        <f>SUM(C385:C388)</f>
        <v>1549</v>
      </c>
    </row>
    <row r="385" customHeight="1" spans="1:3">
      <c r="A385" s="66">
        <v>2050101</v>
      </c>
      <c r="B385" s="66" t="s">
        <v>159</v>
      </c>
      <c r="C385" s="37">
        <v>1046</v>
      </c>
    </row>
    <row r="386" customHeight="1" spans="1:3">
      <c r="A386" s="66">
        <v>2050102</v>
      </c>
      <c r="B386" s="66" t="s">
        <v>160</v>
      </c>
      <c r="C386" s="37">
        <v>358</v>
      </c>
    </row>
    <row r="387" customHeight="1" spans="1:3">
      <c r="A387" s="66">
        <v>2050103</v>
      </c>
      <c r="B387" s="66" t="s">
        <v>161</v>
      </c>
      <c r="C387" s="37">
        <v>0</v>
      </c>
    </row>
    <row r="388" customHeight="1" spans="1:3">
      <c r="A388" s="66">
        <v>2050199</v>
      </c>
      <c r="B388" s="66" t="s">
        <v>389</v>
      </c>
      <c r="C388" s="37">
        <v>145</v>
      </c>
    </row>
    <row r="389" customHeight="1" spans="1:3">
      <c r="A389" s="66">
        <v>20502</v>
      </c>
      <c r="B389" s="49" t="s">
        <v>390</v>
      </c>
      <c r="C389" s="37">
        <f>SUM(C390:C395)</f>
        <v>60682</v>
      </c>
    </row>
    <row r="390" customHeight="1" spans="1:3">
      <c r="A390" s="66">
        <v>2050201</v>
      </c>
      <c r="B390" s="66" t="s">
        <v>391</v>
      </c>
      <c r="C390" s="37">
        <v>2815</v>
      </c>
    </row>
    <row r="391" customHeight="1" spans="1:3">
      <c r="A391" s="66">
        <v>2050202</v>
      </c>
      <c r="B391" s="66" t="s">
        <v>392</v>
      </c>
      <c r="C391" s="37">
        <v>22676</v>
      </c>
    </row>
    <row r="392" customHeight="1" spans="1:3">
      <c r="A392" s="66">
        <v>2050203</v>
      </c>
      <c r="B392" s="66" t="s">
        <v>393</v>
      </c>
      <c r="C392" s="37">
        <v>10124</v>
      </c>
    </row>
    <row r="393" customHeight="1" spans="1:3">
      <c r="A393" s="66">
        <v>2050204</v>
      </c>
      <c r="B393" s="66" t="s">
        <v>394</v>
      </c>
      <c r="C393" s="37">
        <v>7126</v>
      </c>
    </row>
    <row r="394" customHeight="1" spans="1:3">
      <c r="A394" s="66">
        <v>2050205</v>
      </c>
      <c r="B394" s="66" t="s">
        <v>395</v>
      </c>
      <c r="C394" s="37">
        <v>17</v>
      </c>
    </row>
    <row r="395" customHeight="1" spans="1:3">
      <c r="A395" s="66">
        <v>2050299</v>
      </c>
      <c r="B395" s="66" t="s">
        <v>396</v>
      </c>
      <c r="C395" s="37">
        <v>17924</v>
      </c>
    </row>
    <row r="396" customHeight="1" spans="1:3">
      <c r="A396" s="66">
        <v>20503</v>
      </c>
      <c r="B396" s="49" t="s">
        <v>397</v>
      </c>
      <c r="C396" s="37">
        <f>SUM(C397:C401)</f>
        <v>1987</v>
      </c>
    </row>
    <row r="397" customHeight="1" spans="1:3">
      <c r="A397" s="66">
        <v>2050301</v>
      </c>
      <c r="B397" s="66" t="s">
        <v>398</v>
      </c>
      <c r="C397" s="37">
        <v>0</v>
      </c>
    </row>
    <row r="398" customHeight="1" spans="1:3">
      <c r="A398" s="66">
        <v>2050302</v>
      </c>
      <c r="B398" s="66" t="s">
        <v>399</v>
      </c>
      <c r="C398" s="37">
        <v>1767</v>
      </c>
    </row>
    <row r="399" customHeight="1" spans="1:3">
      <c r="A399" s="66">
        <v>2050303</v>
      </c>
      <c r="B399" s="66" t="s">
        <v>400</v>
      </c>
      <c r="C399" s="37">
        <v>0</v>
      </c>
    </row>
    <row r="400" customHeight="1" spans="1:3">
      <c r="A400" s="66">
        <v>2050305</v>
      </c>
      <c r="B400" s="66" t="s">
        <v>401</v>
      </c>
      <c r="C400" s="37">
        <v>0</v>
      </c>
    </row>
    <row r="401" customHeight="1" spans="1:3">
      <c r="A401" s="66">
        <v>2050399</v>
      </c>
      <c r="B401" s="66" t="s">
        <v>402</v>
      </c>
      <c r="C401" s="37">
        <v>220</v>
      </c>
    </row>
    <row r="402" customHeight="1" spans="1:3">
      <c r="A402" s="66">
        <v>20504</v>
      </c>
      <c r="B402" s="49" t="s">
        <v>403</v>
      </c>
      <c r="C402" s="37">
        <f>SUM(C403:C407)</f>
        <v>78</v>
      </c>
    </row>
    <row r="403" customHeight="1" spans="1:3">
      <c r="A403" s="66">
        <v>2050401</v>
      </c>
      <c r="B403" s="66" t="s">
        <v>404</v>
      </c>
      <c r="C403" s="37">
        <v>0</v>
      </c>
    </row>
    <row r="404" customHeight="1" spans="1:3">
      <c r="A404" s="66">
        <v>2050402</v>
      </c>
      <c r="B404" s="66" t="s">
        <v>405</v>
      </c>
      <c r="C404" s="37">
        <v>0</v>
      </c>
    </row>
    <row r="405" customHeight="1" spans="1:3">
      <c r="A405" s="66">
        <v>2050403</v>
      </c>
      <c r="B405" s="66" t="s">
        <v>406</v>
      </c>
      <c r="C405" s="37">
        <v>0</v>
      </c>
    </row>
    <row r="406" customHeight="1" spans="1:3">
      <c r="A406" s="66">
        <v>2050404</v>
      </c>
      <c r="B406" s="66" t="s">
        <v>407</v>
      </c>
      <c r="C406" s="37">
        <v>0</v>
      </c>
    </row>
    <row r="407" customHeight="1" spans="1:3">
      <c r="A407" s="66">
        <v>2050499</v>
      </c>
      <c r="B407" s="66" t="s">
        <v>408</v>
      </c>
      <c r="C407" s="37">
        <v>78</v>
      </c>
    </row>
    <row r="408" customHeight="1" spans="1:3">
      <c r="A408" s="66">
        <v>20505</v>
      </c>
      <c r="B408" s="49" t="s">
        <v>409</v>
      </c>
      <c r="C408" s="37">
        <f>SUM(C409:C411)</f>
        <v>0</v>
      </c>
    </row>
    <row r="409" customHeight="1" spans="1:3">
      <c r="A409" s="66">
        <v>2050501</v>
      </c>
      <c r="B409" s="66" t="s">
        <v>410</v>
      </c>
      <c r="C409" s="37">
        <v>0</v>
      </c>
    </row>
    <row r="410" customHeight="1" spans="1:3">
      <c r="A410" s="66">
        <v>2050502</v>
      </c>
      <c r="B410" s="66" t="s">
        <v>411</v>
      </c>
      <c r="C410" s="37">
        <v>0</v>
      </c>
    </row>
    <row r="411" customHeight="1" spans="1:3">
      <c r="A411" s="66">
        <v>2050599</v>
      </c>
      <c r="B411" s="66" t="s">
        <v>412</v>
      </c>
      <c r="C411" s="37">
        <v>0</v>
      </c>
    </row>
    <row r="412" customHeight="1" spans="1:3">
      <c r="A412" s="66">
        <v>20506</v>
      </c>
      <c r="B412" s="49" t="s">
        <v>413</v>
      </c>
      <c r="C412" s="37">
        <f>SUM(C413:C415)</f>
        <v>0</v>
      </c>
    </row>
    <row r="413" customHeight="1" spans="1:3">
      <c r="A413" s="66">
        <v>2050601</v>
      </c>
      <c r="B413" s="66" t="s">
        <v>414</v>
      </c>
      <c r="C413" s="37">
        <v>0</v>
      </c>
    </row>
    <row r="414" customHeight="1" spans="1:3">
      <c r="A414" s="66">
        <v>2050602</v>
      </c>
      <c r="B414" s="66" t="s">
        <v>415</v>
      </c>
      <c r="C414" s="37">
        <v>0</v>
      </c>
    </row>
    <row r="415" customHeight="1" spans="1:3">
      <c r="A415" s="66">
        <v>2050699</v>
      </c>
      <c r="B415" s="66" t="s">
        <v>416</v>
      </c>
      <c r="C415" s="37">
        <v>0</v>
      </c>
    </row>
    <row r="416" customHeight="1" spans="1:3">
      <c r="A416" s="66">
        <v>20507</v>
      </c>
      <c r="B416" s="49" t="s">
        <v>417</v>
      </c>
      <c r="C416" s="37">
        <f>SUM(C417:C419)</f>
        <v>0</v>
      </c>
    </row>
    <row r="417" customHeight="1" spans="1:3">
      <c r="A417" s="66">
        <v>2050701</v>
      </c>
      <c r="B417" s="66" t="s">
        <v>418</v>
      </c>
      <c r="C417" s="37">
        <v>0</v>
      </c>
    </row>
    <row r="418" customHeight="1" spans="1:3">
      <c r="A418" s="66">
        <v>2050702</v>
      </c>
      <c r="B418" s="66" t="s">
        <v>419</v>
      </c>
      <c r="C418" s="37">
        <v>0</v>
      </c>
    </row>
    <row r="419" customHeight="1" spans="1:3">
      <c r="A419" s="66">
        <v>2050799</v>
      </c>
      <c r="B419" s="66" t="s">
        <v>420</v>
      </c>
      <c r="C419" s="37">
        <v>0</v>
      </c>
    </row>
    <row r="420" customHeight="1" spans="1:3">
      <c r="A420" s="66">
        <v>20508</v>
      </c>
      <c r="B420" s="49" t="s">
        <v>421</v>
      </c>
      <c r="C420" s="37">
        <f>SUM(C421:C425)</f>
        <v>276</v>
      </c>
    </row>
    <row r="421" customHeight="1" spans="1:3">
      <c r="A421" s="66">
        <v>2050801</v>
      </c>
      <c r="B421" s="66" t="s">
        <v>422</v>
      </c>
      <c r="C421" s="37">
        <v>0</v>
      </c>
    </row>
    <row r="422" customHeight="1" spans="1:3">
      <c r="A422" s="66">
        <v>2050802</v>
      </c>
      <c r="B422" s="66" t="s">
        <v>423</v>
      </c>
      <c r="C422" s="37">
        <v>276</v>
      </c>
    </row>
    <row r="423" customHeight="1" spans="1:3">
      <c r="A423" s="66">
        <v>2050803</v>
      </c>
      <c r="B423" s="66" t="s">
        <v>424</v>
      </c>
      <c r="C423" s="37">
        <v>0</v>
      </c>
    </row>
    <row r="424" customHeight="1" spans="1:3">
      <c r="A424" s="66">
        <v>2050804</v>
      </c>
      <c r="B424" s="66" t="s">
        <v>425</v>
      </c>
      <c r="C424" s="37">
        <v>0</v>
      </c>
    </row>
    <row r="425" customHeight="1" spans="1:3">
      <c r="A425" s="66">
        <v>2050899</v>
      </c>
      <c r="B425" s="66" t="s">
        <v>426</v>
      </c>
      <c r="C425" s="37">
        <v>0</v>
      </c>
    </row>
    <row r="426" customHeight="1" spans="1:3">
      <c r="A426" s="66">
        <v>20509</v>
      </c>
      <c r="B426" s="49" t="s">
        <v>427</v>
      </c>
      <c r="C426" s="37">
        <f>SUM(C427:C432)</f>
        <v>0</v>
      </c>
    </row>
    <row r="427" customHeight="1" spans="1:3">
      <c r="A427" s="66">
        <v>2050901</v>
      </c>
      <c r="B427" s="66" t="s">
        <v>428</v>
      </c>
      <c r="C427" s="37">
        <v>0</v>
      </c>
    </row>
    <row r="428" customHeight="1" spans="1:3">
      <c r="A428" s="66">
        <v>2050902</v>
      </c>
      <c r="B428" s="66" t="s">
        <v>429</v>
      </c>
      <c r="C428" s="37">
        <v>0</v>
      </c>
    </row>
    <row r="429" customHeight="1" spans="1:3">
      <c r="A429" s="66">
        <v>2050903</v>
      </c>
      <c r="B429" s="66" t="s">
        <v>430</v>
      </c>
      <c r="C429" s="37">
        <v>0</v>
      </c>
    </row>
    <row r="430" customHeight="1" spans="1:3">
      <c r="A430" s="66">
        <v>2050904</v>
      </c>
      <c r="B430" s="66" t="s">
        <v>431</v>
      </c>
      <c r="C430" s="37">
        <v>0</v>
      </c>
    </row>
    <row r="431" customHeight="1" spans="1:3">
      <c r="A431" s="66">
        <v>2050905</v>
      </c>
      <c r="B431" s="66" t="s">
        <v>432</v>
      </c>
      <c r="C431" s="37">
        <v>0</v>
      </c>
    </row>
    <row r="432" customHeight="1" spans="1:3">
      <c r="A432" s="66">
        <v>2050999</v>
      </c>
      <c r="B432" s="66" t="s">
        <v>433</v>
      </c>
      <c r="C432" s="37">
        <v>0</v>
      </c>
    </row>
    <row r="433" customHeight="1" spans="1:3">
      <c r="A433" s="66">
        <v>20599</v>
      </c>
      <c r="B433" s="49" t="s">
        <v>434</v>
      </c>
      <c r="C433" s="37">
        <f>C434</f>
        <v>9727</v>
      </c>
    </row>
    <row r="434" customHeight="1" spans="1:3">
      <c r="A434" s="66">
        <v>2059999</v>
      </c>
      <c r="B434" s="66" t="s">
        <v>435</v>
      </c>
      <c r="C434" s="37">
        <v>9727</v>
      </c>
    </row>
    <row r="435" customHeight="1" spans="1:3">
      <c r="A435" s="66">
        <v>206</v>
      </c>
      <c r="B435" s="49" t="s">
        <v>436</v>
      </c>
      <c r="C435" s="37">
        <f>SUM(C436,C441,C450,C456,C461,C466,C471,C478,C482,C486)</f>
        <v>6396</v>
      </c>
    </row>
    <row r="436" customHeight="1" spans="1:3">
      <c r="A436" s="66">
        <v>20601</v>
      </c>
      <c r="B436" s="49" t="s">
        <v>437</v>
      </c>
      <c r="C436" s="37">
        <f>SUM(C437:C440)</f>
        <v>151</v>
      </c>
    </row>
    <row r="437" customHeight="1" spans="1:3">
      <c r="A437" s="66">
        <v>2060101</v>
      </c>
      <c r="B437" s="66" t="s">
        <v>159</v>
      </c>
      <c r="C437" s="37">
        <v>79</v>
      </c>
    </row>
    <row r="438" customHeight="1" spans="1:3">
      <c r="A438" s="66">
        <v>2060102</v>
      </c>
      <c r="B438" s="66" t="s">
        <v>160</v>
      </c>
      <c r="C438" s="37">
        <v>5</v>
      </c>
    </row>
    <row r="439" customHeight="1" spans="1:3">
      <c r="A439" s="66">
        <v>2060103</v>
      </c>
      <c r="B439" s="66" t="s">
        <v>161</v>
      </c>
      <c r="C439" s="37">
        <v>0</v>
      </c>
    </row>
    <row r="440" customHeight="1" spans="1:3">
      <c r="A440" s="66">
        <v>2060199</v>
      </c>
      <c r="B440" s="66" t="s">
        <v>438</v>
      </c>
      <c r="C440" s="37">
        <v>67</v>
      </c>
    </row>
    <row r="441" customHeight="1" spans="1:3">
      <c r="A441" s="66">
        <v>20602</v>
      </c>
      <c r="B441" s="49" t="s">
        <v>439</v>
      </c>
      <c r="C441" s="37">
        <f>SUM(C442:C449)</f>
        <v>0</v>
      </c>
    </row>
    <row r="442" customHeight="1" spans="1:3">
      <c r="A442" s="66">
        <v>2060201</v>
      </c>
      <c r="B442" s="66" t="s">
        <v>440</v>
      </c>
      <c r="C442" s="37">
        <v>0</v>
      </c>
    </row>
    <row r="443" customHeight="1" spans="1:3">
      <c r="A443" s="66">
        <v>2060203</v>
      </c>
      <c r="B443" s="66" t="s">
        <v>441</v>
      </c>
      <c r="C443" s="37">
        <v>0</v>
      </c>
    </row>
    <row r="444" customHeight="1" spans="1:3">
      <c r="A444" s="66">
        <v>2060204</v>
      </c>
      <c r="B444" s="66" t="s">
        <v>442</v>
      </c>
      <c r="C444" s="37">
        <v>0</v>
      </c>
    </row>
    <row r="445" customHeight="1" spans="1:3">
      <c r="A445" s="66">
        <v>2060205</v>
      </c>
      <c r="B445" s="66" t="s">
        <v>443</v>
      </c>
      <c r="C445" s="37">
        <v>0</v>
      </c>
    </row>
    <row r="446" customHeight="1" spans="1:3">
      <c r="A446" s="66">
        <v>2060206</v>
      </c>
      <c r="B446" s="66" t="s">
        <v>444</v>
      </c>
      <c r="C446" s="37">
        <v>0</v>
      </c>
    </row>
    <row r="447" customHeight="1" spans="1:3">
      <c r="A447" s="66">
        <v>2060207</v>
      </c>
      <c r="B447" s="66" t="s">
        <v>445</v>
      </c>
      <c r="C447" s="37">
        <v>0</v>
      </c>
    </row>
    <row r="448" customHeight="1" spans="1:3">
      <c r="A448" s="66">
        <v>2060208</v>
      </c>
      <c r="B448" s="66" t="s">
        <v>446</v>
      </c>
      <c r="C448" s="37">
        <v>0</v>
      </c>
    </row>
    <row r="449" customHeight="1" spans="1:3">
      <c r="A449" s="66">
        <v>2060299</v>
      </c>
      <c r="B449" s="66" t="s">
        <v>447</v>
      </c>
      <c r="C449" s="37">
        <v>0</v>
      </c>
    </row>
    <row r="450" customHeight="1" spans="1:3">
      <c r="A450" s="66">
        <v>20603</v>
      </c>
      <c r="B450" s="49" t="s">
        <v>448</v>
      </c>
      <c r="C450" s="37">
        <f>SUM(C451:C455)</f>
        <v>0</v>
      </c>
    </row>
    <row r="451" customHeight="1" spans="1:3">
      <c r="A451" s="66">
        <v>2060301</v>
      </c>
      <c r="B451" s="66" t="s">
        <v>440</v>
      </c>
      <c r="C451" s="37">
        <v>0</v>
      </c>
    </row>
    <row r="452" customHeight="1" spans="1:3">
      <c r="A452" s="66">
        <v>2060302</v>
      </c>
      <c r="B452" s="66" t="s">
        <v>449</v>
      </c>
      <c r="C452" s="37">
        <v>0</v>
      </c>
    </row>
    <row r="453" customHeight="1" spans="1:3">
      <c r="A453" s="66">
        <v>2060303</v>
      </c>
      <c r="B453" s="66" t="s">
        <v>450</v>
      </c>
      <c r="C453" s="37">
        <v>0</v>
      </c>
    </row>
    <row r="454" customHeight="1" spans="1:3">
      <c r="A454" s="66">
        <v>2060304</v>
      </c>
      <c r="B454" s="66" t="s">
        <v>451</v>
      </c>
      <c r="C454" s="37">
        <v>0</v>
      </c>
    </row>
    <row r="455" customHeight="1" spans="1:3">
      <c r="A455" s="66">
        <v>2060399</v>
      </c>
      <c r="B455" s="66" t="s">
        <v>452</v>
      </c>
      <c r="C455" s="37">
        <v>0</v>
      </c>
    </row>
    <row r="456" customHeight="1" spans="1:3">
      <c r="A456" s="66">
        <v>20604</v>
      </c>
      <c r="B456" s="49" t="s">
        <v>453</v>
      </c>
      <c r="C456" s="37">
        <f>SUM(C457:C460)</f>
        <v>39</v>
      </c>
    </row>
    <row r="457" customHeight="1" spans="1:3">
      <c r="A457" s="66">
        <v>2060401</v>
      </c>
      <c r="B457" s="66" t="s">
        <v>440</v>
      </c>
      <c r="C457" s="37">
        <v>0</v>
      </c>
    </row>
    <row r="458" customHeight="1" spans="1:3">
      <c r="A458" s="66">
        <v>2060404</v>
      </c>
      <c r="B458" s="66" t="s">
        <v>454</v>
      </c>
      <c r="C458" s="37">
        <v>29</v>
      </c>
    </row>
    <row r="459" customHeight="1" spans="1:3">
      <c r="A459" s="66">
        <v>2060405</v>
      </c>
      <c r="B459" s="66" t="s">
        <v>455</v>
      </c>
      <c r="C459" s="37">
        <v>0</v>
      </c>
    </row>
    <row r="460" customHeight="1" spans="1:3">
      <c r="A460" s="66">
        <v>2060499</v>
      </c>
      <c r="B460" s="66" t="s">
        <v>456</v>
      </c>
      <c r="C460" s="37">
        <v>10</v>
      </c>
    </row>
    <row r="461" customHeight="1" spans="1:3">
      <c r="A461" s="66">
        <v>20605</v>
      </c>
      <c r="B461" s="49" t="s">
        <v>457</v>
      </c>
      <c r="C461" s="37">
        <f>SUM(C462:C465)</f>
        <v>10</v>
      </c>
    </row>
    <row r="462" customHeight="1" spans="1:3">
      <c r="A462" s="66">
        <v>2060501</v>
      </c>
      <c r="B462" s="66" t="s">
        <v>440</v>
      </c>
      <c r="C462" s="37">
        <v>0</v>
      </c>
    </row>
    <row r="463" customHeight="1" spans="1:3">
      <c r="A463" s="66">
        <v>2060502</v>
      </c>
      <c r="B463" s="66" t="s">
        <v>458</v>
      </c>
      <c r="C463" s="37">
        <v>0</v>
      </c>
    </row>
    <row r="464" customHeight="1" spans="1:3">
      <c r="A464" s="66">
        <v>2060503</v>
      </c>
      <c r="B464" s="66" t="s">
        <v>459</v>
      </c>
      <c r="C464" s="37">
        <v>0</v>
      </c>
    </row>
    <row r="465" customHeight="1" spans="1:3">
      <c r="A465" s="66">
        <v>2060599</v>
      </c>
      <c r="B465" s="66" t="s">
        <v>460</v>
      </c>
      <c r="C465" s="37">
        <v>10</v>
      </c>
    </row>
    <row r="466" customHeight="1" spans="1:3">
      <c r="A466" s="66">
        <v>20606</v>
      </c>
      <c r="B466" s="49" t="s">
        <v>461</v>
      </c>
      <c r="C466" s="37">
        <f>SUM(C467:C470)</f>
        <v>0</v>
      </c>
    </row>
    <row r="467" customHeight="1" spans="1:3">
      <c r="A467" s="66">
        <v>2060601</v>
      </c>
      <c r="B467" s="66" t="s">
        <v>462</v>
      </c>
      <c r="C467" s="37">
        <v>0</v>
      </c>
    </row>
    <row r="468" customHeight="1" spans="1:3">
      <c r="A468" s="66">
        <v>2060602</v>
      </c>
      <c r="B468" s="66" t="s">
        <v>463</v>
      </c>
      <c r="C468" s="37">
        <v>0</v>
      </c>
    </row>
    <row r="469" customHeight="1" spans="1:3">
      <c r="A469" s="66">
        <v>2060603</v>
      </c>
      <c r="B469" s="66" t="s">
        <v>464</v>
      </c>
      <c r="C469" s="37">
        <v>0</v>
      </c>
    </row>
    <row r="470" customHeight="1" spans="1:3">
      <c r="A470" s="66">
        <v>2060699</v>
      </c>
      <c r="B470" s="66" t="s">
        <v>465</v>
      </c>
      <c r="C470" s="37">
        <v>0</v>
      </c>
    </row>
    <row r="471" customHeight="1" spans="1:3">
      <c r="A471" s="66">
        <v>20607</v>
      </c>
      <c r="B471" s="49" t="s">
        <v>466</v>
      </c>
      <c r="C471" s="37">
        <f>SUM(C472:C477)</f>
        <v>120</v>
      </c>
    </row>
    <row r="472" customHeight="1" spans="1:3">
      <c r="A472" s="66">
        <v>2060701</v>
      </c>
      <c r="B472" s="66" t="s">
        <v>440</v>
      </c>
      <c r="C472" s="37">
        <v>75</v>
      </c>
    </row>
    <row r="473" customHeight="1" spans="1:3">
      <c r="A473" s="66">
        <v>2060702</v>
      </c>
      <c r="B473" s="66" t="s">
        <v>467</v>
      </c>
      <c r="C473" s="37">
        <v>22</v>
      </c>
    </row>
    <row r="474" customHeight="1" spans="1:3">
      <c r="A474" s="66">
        <v>2060703</v>
      </c>
      <c r="B474" s="66" t="s">
        <v>468</v>
      </c>
      <c r="C474" s="37">
        <v>0</v>
      </c>
    </row>
    <row r="475" customHeight="1" spans="1:3">
      <c r="A475" s="66">
        <v>2060704</v>
      </c>
      <c r="B475" s="66" t="s">
        <v>469</v>
      </c>
      <c r="C475" s="37">
        <v>0</v>
      </c>
    </row>
    <row r="476" customHeight="1" spans="1:3">
      <c r="A476" s="66">
        <v>2060705</v>
      </c>
      <c r="B476" s="66" t="s">
        <v>470</v>
      </c>
      <c r="C476" s="37">
        <v>0</v>
      </c>
    </row>
    <row r="477" customHeight="1" spans="1:3">
      <c r="A477" s="66">
        <v>2060799</v>
      </c>
      <c r="B477" s="66" t="s">
        <v>471</v>
      </c>
      <c r="C477" s="37">
        <v>23</v>
      </c>
    </row>
    <row r="478" customHeight="1" spans="1:3">
      <c r="A478" s="66">
        <v>20608</v>
      </c>
      <c r="B478" s="49" t="s">
        <v>472</v>
      </c>
      <c r="C478" s="37">
        <f>SUM(C479:C481)</f>
        <v>0</v>
      </c>
    </row>
    <row r="479" customHeight="1" spans="1:3">
      <c r="A479" s="66">
        <v>2060801</v>
      </c>
      <c r="B479" s="66" t="s">
        <v>473</v>
      </c>
      <c r="C479" s="37">
        <v>0</v>
      </c>
    </row>
    <row r="480" customHeight="1" spans="1:3">
      <c r="A480" s="66">
        <v>2060802</v>
      </c>
      <c r="B480" s="66" t="s">
        <v>474</v>
      </c>
      <c r="C480" s="37">
        <v>0</v>
      </c>
    </row>
    <row r="481" customHeight="1" spans="1:3">
      <c r="A481" s="66">
        <v>2060899</v>
      </c>
      <c r="B481" s="66" t="s">
        <v>475</v>
      </c>
      <c r="C481" s="37">
        <v>0</v>
      </c>
    </row>
    <row r="482" customHeight="1" spans="1:3">
      <c r="A482" s="66">
        <v>20609</v>
      </c>
      <c r="B482" s="49" t="s">
        <v>476</v>
      </c>
      <c r="C482" s="37">
        <f>SUM(C483:C485)</f>
        <v>0</v>
      </c>
    </row>
    <row r="483" customHeight="1" spans="1:3">
      <c r="A483" s="66">
        <v>2060901</v>
      </c>
      <c r="B483" s="66" t="s">
        <v>477</v>
      </c>
      <c r="C483" s="37">
        <v>0</v>
      </c>
    </row>
    <row r="484" customHeight="1" spans="1:3">
      <c r="A484" s="66">
        <v>2060902</v>
      </c>
      <c r="B484" s="66" t="s">
        <v>478</v>
      </c>
      <c r="C484" s="37">
        <v>0</v>
      </c>
    </row>
    <row r="485" customHeight="1" spans="1:3">
      <c r="A485" s="66">
        <v>2060999</v>
      </c>
      <c r="B485" s="66" t="s">
        <v>479</v>
      </c>
      <c r="C485" s="37">
        <v>0</v>
      </c>
    </row>
    <row r="486" customHeight="1" spans="1:3">
      <c r="A486" s="66">
        <v>20699</v>
      </c>
      <c r="B486" s="49" t="s">
        <v>480</v>
      </c>
      <c r="C486" s="37">
        <f>SUM(C487:C490)</f>
        <v>6076</v>
      </c>
    </row>
    <row r="487" customHeight="1" spans="1:3">
      <c r="A487" s="66">
        <v>2069901</v>
      </c>
      <c r="B487" s="66" t="s">
        <v>481</v>
      </c>
      <c r="C487" s="37">
        <v>0</v>
      </c>
    </row>
    <row r="488" customHeight="1" spans="1:3">
      <c r="A488" s="66">
        <v>2069902</v>
      </c>
      <c r="B488" s="66" t="s">
        <v>482</v>
      </c>
      <c r="C488" s="37">
        <v>0</v>
      </c>
    </row>
    <row r="489" customHeight="1" spans="1:3">
      <c r="A489" s="66">
        <v>2069903</v>
      </c>
      <c r="B489" s="66" t="s">
        <v>483</v>
      </c>
      <c r="C489" s="37">
        <v>0</v>
      </c>
    </row>
    <row r="490" customHeight="1" spans="1:3">
      <c r="A490" s="66">
        <v>2069999</v>
      </c>
      <c r="B490" s="66" t="s">
        <v>484</v>
      </c>
      <c r="C490" s="37">
        <v>6076</v>
      </c>
    </row>
    <row r="491" customHeight="1" spans="1:3">
      <c r="A491" s="66">
        <v>207</v>
      </c>
      <c r="B491" s="49" t="s">
        <v>485</v>
      </c>
      <c r="C491" s="37">
        <f>SUM(C492,C508,C516,C527,C536,C544)</f>
        <v>2627</v>
      </c>
    </row>
    <row r="492" customHeight="1" spans="1:3">
      <c r="A492" s="66">
        <v>20701</v>
      </c>
      <c r="B492" s="49" t="s">
        <v>486</v>
      </c>
      <c r="C492" s="37">
        <f>SUM(C493:C507)</f>
        <v>1185</v>
      </c>
    </row>
    <row r="493" customHeight="1" spans="1:3">
      <c r="A493" s="66">
        <v>2070101</v>
      </c>
      <c r="B493" s="66" t="s">
        <v>159</v>
      </c>
      <c r="C493" s="37">
        <v>525</v>
      </c>
    </row>
    <row r="494" customHeight="1" spans="1:3">
      <c r="A494" s="66">
        <v>2070102</v>
      </c>
      <c r="B494" s="66" t="s">
        <v>160</v>
      </c>
      <c r="C494" s="37">
        <v>4</v>
      </c>
    </row>
    <row r="495" customHeight="1" spans="1:3">
      <c r="A495" s="66">
        <v>2070103</v>
      </c>
      <c r="B495" s="66" t="s">
        <v>161</v>
      </c>
      <c r="C495" s="37">
        <v>0</v>
      </c>
    </row>
    <row r="496" customHeight="1" spans="1:3">
      <c r="A496" s="66">
        <v>2070104</v>
      </c>
      <c r="B496" s="66" t="s">
        <v>487</v>
      </c>
      <c r="C496" s="37">
        <v>196</v>
      </c>
    </row>
    <row r="497" customHeight="1" spans="1:3">
      <c r="A497" s="66">
        <v>2070105</v>
      </c>
      <c r="B497" s="66" t="s">
        <v>488</v>
      </c>
      <c r="C497" s="37">
        <v>0</v>
      </c>
    </row>
    <row r="498" customHeight="1" spans="1:3">
      <c r="A498" s="66">
        <v>2070106</v>
      </c>
      <c r="B498" s="66" t="s">
        <v>489</v>
      </c>
      <c r="C498" s="37">
        <v>0</v>
      </c>
    </row>
    <row r="499" customHeight="1" spans="1:3">
      <c r="A499" s="66">
        <v>2070107</v>
      </c>
      <c r="B499" s="66" t="s">
        <v>490</v>
      </c>
      <c r="C499" s="37">
        <v>233</v>
      </c>
    </row>
    <row r="500" customHeight="1" spans="1:3">
      <c r="A500" s="66">
        <v>2070108</v>
      </c>
      <c r="B500" s="66" t="s">
        <v>491</v>
      </c>
      <c r="C500" s="37">
        <v>2</v>
      </c>
    </row>
    <row r="501" customHeight="1" spans="1:3">
      <c r="A501" s="66">
        <v>2070109</v>
      </c>
      <c r="B501" s="66" t="s">
        <v>492</v>
      </c>
      <c r="C501" s="37">
        <v>63</v>
      </c>
    </row>
    <row r="502" customHeight="1" spans="1:3">
      <c r="A502" s="66">
        <v>2070110</v>
      </c>
      <c r="B502" s="66" t="s">
        <v>493</v>
      </c>
      <c r="C502" s="37">
        <v>0</v>
      </c>
    </row>
    <row r="503" customHeight="1" spans="1:3">
      <c r="A503" s="66">
        <v>2070111</v>
      </c>
      <c r="B503" s="66" t="s">
        <v>494</v>
      </c>
      <c r="C503" s="37">
        <v>0</v>
      </c>
    </row>
    <row r="504" customHeight="1" spans="1:3">
      <c r="A504" s="66">
        <v>2070112</v>
      </c>
      <c r="B504" s="66" t="s">
        <v>495</v>
      </c>
      <c r="C504" s="37">
        <v>0</v>
      </c>
    </row>
    <row r="505" customHeight="1" spans="1:3">
      <c r="A505" s="66">
        <v>2070113</v>
      </c>
      <c r="B505" s="66" t="s">
        <v>496</v>
      </c>
      <c r="C505" s="37">
        <v>0</v>
      </c>
    </row>
    <row r="506" customHeight="1" spans="1:3">
      <c r="A506" s="66">
        <v>2070114</v>
      </c>
      <c r="B506" s="66" t="s">
        <v>497</v>
      </c>
      <c r="C506" s="37">
        <v>0</v>
      </c>
    </row>
    <row r="507" customHeight="1" spans="1:3">
      <c r="A507" s="66">
        <v>2070199</v>
      </c>
      <c r="B507" s="66" t="s">
        <v>498</v>
      </c>
      <c r="C507" s="37">
        <v>162</v>
      </c>
    </row>
    <row r="508" customHeight="1" spans="1:3">
      <c r="A508" s="66">
        <v>20702</v>
      </c>
      <c r="B508" s="49" t="s">
        <v>499</v>
      </c>
      <c r="C508" s="37">
        <f>SUM(C509:C515)</f>
        <v>0</v>
      </c>
    </row>
    <row r="509" customHeight="1" spans="1:3">
      <c r="A509" s="66">
        <v>2070201</v>
      </c>
      <c r="B509" s="66" t="s">
        <v>159</v>
      </c>
      <c r="C509" s="37">
        <v>0</v>
      </c>
    </row>
    <row r="510" customHeight="1" spans="1:3">
      <c r="A510" s="66">
        <v>2070202</v>
      </c>
      <c r="B510" s="66" t="s">
        <v>160</v>
      </c>
      <c r="C510" s="37">
        <v>0</v>
      </c>
    </row>
    <row r="511" customHeight="1" spans="1:3">
      <c r="A511" s="66">
        <v>2070203</v>
      </c>
      <c r="B511" s="66" t="s">
        <v>161</v>
      </c>
      <c r="C511" s="37">
        <v>0</v>
      </c>
    </row>
    <row r="512" customHeight="1" spans="1:3">
      <c r="A512" s="66">
        <v>2070204</v>
      </c>
      <c r="B512" s="66" t="s">
        <v>500</v>
      </c>
      <c r="C512" s="37">
        <v>0</v>
      </c>
    </row>
    <row r="513" customHeight="1" spans="1:3">
      <c r="A513" s="66">
        <v>2070205</v>
      </c>
      <c r="B513" s="66" t="s">
        <v>501</v>
      </c>
      <c r="C513" s="37">
        <v>0</v>
      </c>
    </row>
    <row r="514" customHeight="1" spans="1:3">
      <c r="A514" s="66">
        <v>2070206</v>
      </c>
      <c r="B514" s="66" t="s">
        <v>502</v>
      </c>
      <c r="C514" s="37">
        <v>0</v>
      </c>
    </row>
    <row r="515" customHeight="1" spans="1:3">
      <c r="A515" s="66">
        <v>2070299</v>
      </c>
      <c r="B515" s="66" t="s">
        <v>503</v>
      </c>
      <c r="C515" s="37">
        <v>0</v>
      </c>
    </row>
    <row r="516" customHeight="1" spans="1:3">
      <c r="A516" s="66">
        <v>20703</v>
      </c>
      <c r="B516" s="49" t="s">
        <v>504</v>
      </c>
      <c r="C516" s="37">
        <f>SUM(C517:C526)</f>
        <v>969</v>
      </c>
    </row>
    <row r="517" customHeight="1" spans="1:3">
      <c r="A517" s="66">
        <v>2070301</v>
      </c>
      <c r="B517" s="66" t="s">
        <v>159</v>
      </c>
      <c r="C517" s="37">
        <v>0</v>
      </c>
    </row>
    <row r="518" customHeight="1" spans="1:3">
      <c r="A518" s="66">
        <v>2070302</v>
      </c>
      <c r="B518" s="66" t="s">
        <v>160</v>
      </c>
      <c r="C518" s="37">
        <v>0</v>
      </c>
    </row>
    <row r="519" customHeight="1" spans="1:3">
      <c r="A519" s="66">
        <v>2070303</v>
      </c>
      <c r="B519" s="66" t="s">
        <v>161</v>
      </c>
      <c r="C519" s="37">
        <v>0</v>
      </c>
    </row>
    <row r="520" customHeight="1" spans="1:3">
      <c r="A520" s="66">
        <v>2070304</v>
      </c>
      <c r="B520" s="66" t="s">
        <v>505</v>
      </c>
      <c r="C520" s="37">
        <v>133</v>
      </c>
    </row>
    <row r="521" customHeight="1" spans="1:3">
      <c r="A521" s="66">
        <v>2070305</v>
      </c>
      <c r="B521" s="66" t="s">
        <v>506</v>
      </c>
      <c r="C521" s="37">
        <v>16</v>
      </c>
    </row>
    <row r="522" customHeight="1" spans="1:3">
      <c r="A522" s="66">
        <v>2070306</v>
      </c>
      <c r="B522" s="66" t="s">
        <v>507</v>
      </c>
      <c r="C522" s="37">
        <v>0</v>
      </c>
    </row>
    <row r="523" customHeight="1" spans="1:3">
      <c r="A523" s="66">
        <v>2070307</v>
      </c>
      <c r="B523" s="66" t="s">
        <v>508</v>
      </c>
      <c r="C523" s="37">
        <v>820</v>
      </c>
    </row>
    <row r="524" customHeight="1" spans="1:3">
      <c r="A524" s="66">
        <v>2070308</v>
      </c>
      <c r="B524" s="66" t="s">
        <v>509</v>
      </c>
      <c r="C524" s="37">
        <v>0</v>
      </c>
    </row>
    <row r="525" customHeight="1" spans="1:3">
      <c r="A525" s="66">
        <v>2070309</v>
      </c>
      <c r="B525" s="66" t="s">
        <v>510</v>
      </c>
      <c r="C525" s="37">
        <v>0</v>
      </c>
    </row>
    <row r="526" customHeight="1" spans="1:3">
      <c r="A526" s="66">
        <v>2070399</v>
      </c>
      <c r="B526" s="66" t="s">
        <v>511</v>
      </c>
      <c r="C526" s="37">
        <v>0</v>
      </c>
    </row>
    <row r="527" customHeight="1" spans="1:3">
      <c r="A527" s="66">
        <v>20706</v>
      </c>
      <c r="B527" s="44" t="s">
        <v>512</v>
      </c>
      <c r="C527" s="37">
        <f>SUM(C528:C535)</f>
        <v>8</v>
      </c>
    </row>
    <row r="528" customHeight="1" spans="1:3">
      <c r="A528" s="66">
        <v>2070601</v>
      </c>
      <c r="B528" s="36" t="s">
        <v>159</v>
      </c>
      <c r="C528" s="37">
        <v>0</v>
      </c>
    </row>
    <row r="529" customHeight="1" spans="1:3">
      <c r="A529" s="66">
        <v>2070602</v>
      </c>
      <c r="B529" s="36" t="s">
        <v>160</v>
      </c>
      <c r="C529" s="37">
        <v>0</v>
      </c>
    </row>
    <row r="530" customHeight="1" spans="1:3">
      <c r="A530" s="66">
        <v>2070603</v>
      </c>
      <c r="B530" s="36" t="s">
        <v>161</v>
      </c>
      <c r="C530" s="37">
        <v>0</v>
      </c>
    </row>
    <row r="531" customHeight="1" spans="1:3">
      <c r="A531" s="66">
        <v>2070604</v>
      </c>
      <c r="B531" s="36" t="s">
        <v>513</v>
      </c>
      <c r="C531" s="37">
        <v>0</v>
      </c>
    </row>
    <row r="532" customHeight="1" spans="1:3">
      <c r="A532" s="66">
        <v>2070605</v>
      </c>
      <c r="B532" s="36" t="s">
        <v>514</v>
      </c>
      <c r="C532" s="37">
        <v>0</v>
      </c>
    </row>
    <row r="533" customHeight="1" spans="1:3">
      <c r="A533" s="66">
        <v>2070606</v>
      </c>
      <c r="B533" s="36" t="s">
        <v>515</v>
      </c>
      <c r="C533" s="37">
        <v>0</v>
      </c>
    </row>
    <row r="534" customHeight="1" spans="1:3">
      <c r="A534" s="66">
        <v>2070607</v>
      </c>
      <c r="B534" s="36" t="s">
        <v>516</v>
      </c>
      <c r="C534" s="37">
        <v>0</v>
      </c>
    </row>
    <row r="535" customHeight="1" spans="1:3">
      <c r="A535" s="66">
        <v>2070699</v>
      </c>
      <c r="B535" s="36" t="s">
        <v>517</v>
      </c>
      <c r="C535" s="37">
        <v>8</v>
      </c>
    </row>
    <row r="536" customHeight="1" spans="1:3">
      <c r="A536" s="66">
        <v>20708</v>
      </c>
      <c r="B536" s="44" t="s">
        <v>518</v>
      </c>
      <c r="C536" s="37">
        <f>SUM(C537:C543)</f>
        <v>5</v>
      </c>
    </row>
    <row r="537" customHeight="1" spans="1:3">
      <c r="A537" s="66">
        <v>2070801</v>
      </c>
      <c r="B537" s="36" t="s">
        <v>159</v>
      </c>
      <c r="C537" s="37">
        <v>0</v>
      </c>
    </row>
    <row r="538" customHeight="1" spans="1:3">
      <c r="A538" s="66">
        <v>2070802</v>
      </c>
      <c r="B538" s="36" t="s">
        <v>160</v>
      </c>
      <c r="C538" s="37">
        <v>0</v>
      </c>
    </row>
    <row r="539" customHeight="1" spans="1:3">
      <c r="A539" s="66">
        <v>2070803</v>
      </c>
      <c r="B539" s="36" t="s">
        <v>161</v>
      </c>
      <c r="C539" s="37">
        <v>0</v>
      </c>
    </row>
    <row r="540" customHeight="1" spans="1:3">
      <c r="A540" s="66">
        <v>2070806</v>
      </c>
      <c r="B540" s="36" t="s">
        <v>519</v>
      </c>
      <c r="C540" s="37">
        <v>0</v>
      </c>
    </row>
    <row r="541" customHeight="1" spans="1:3">
      <c r="A541" s="66">
        <v>2070807</v>
      </c>
      <c r="B541" s="36" t="s">
        <v>520</v>
      </c>
      <c r="C541" s="37">
        <v>0</v>
      </c>
    </row>
    <row r="542" customHeight="1" spans="1:3">
      <c r="A542" s="66">
        <v>2070808</v>
      </c>
      <c r="B542" s="36" t="s">
        <v>521</v>
      </c>
      <c r="C542" s="37">
        <v>0</v>
      </c>
    </row>
    <row r="543" customHeight="1" spans="1:3">
      <c r="A543" s="66">
        <v>2070899</v>
      </c>
      <c r="B543" s="36" t="s">
        <v>522</v>
      </c>
      <c r="C543" s="37">
        <v>5</v>
      </c>
    </row>
    <row r="544" customHeight="1" spans="1:3">
      <c r="A544" s="66">
        <v>20799</v>
      </c>
      <c r="B544" s="49" t="s">
        <v>523</v>
      </c>
      <c r="C544" s="37">
        <f>SUM(C545:C547)</f>
        <v>460</v>
      </c>
    </row>
    <row r="545" customHeight="1" spans="1:3">
      <c r="A545" s="66">
        <v>2079902</v>
      </c>
      <c r="B545" s="66" t="s">
        <v>524</v>
      </c>
      <c r="C545" s="37">
        <v>10</v>
      </c>
    </row>
    <row r="546" customHeight="1" spans="1:3">
      <c r="A546" s="66">
        <v>2079903</v>
      </c>
      <c r="B546" s="66" t="s">
        <v>525</v>
      </c>
      <c r="C546" s="37">
        <v>0</v>
      </c>
    </row>
    <row r="547" customHeight="1" spans="1:3">
      <c r="A547" s="66">
        <v>2079999</v>
      </c>
      <c r="B547" s="66" t="s">
        <v>526</v>
      </c>
      <c r="C547" s="37">
        <v>450</v>
      </c>
    </row>
    <row r="548" customHeight="1" spans="1:3">
      <c r="A548" s="66">
        <v>208</v>
      </c>
      <c r="B548" s="49" t="s">
        <v>527</v>
      </c>
      <c r="C548" s="37">
        <f>SUM(C549,C568,C576,C578,C587,C591,C601,C610,C617,C625,C634,C639,C642,C645,C648,C651,C654,C658,C662,C670,C673)</f>
        <v>34301</v>
      </c>
    </row>
    <row r="549" customHeight="1" spans="1:3">
      <c r="A549" s="66">
        <v>20801</v>
      </c>
      <c r="B549" s="49" t="s">
        <v>528</v>
      </c>
      <c r="C549" s="37">
        <f>SUM(C550:C567)</f>
        <v>1452</v>
      </c>
    </row>
    <row r="550" customHeight="1" spans="1:3">
      <c r="A550" s="66">
        <v>2080101</v>
      </c>
      <c r="B550" s="66" t="s">
        <v>159</v>
      </c>
      <c r="C550" s="37">
        <v>580</v>
      </c>
    </row>
    <row r="551" customHeight="1" spans="1:3">
      <c r="A551" s="66">
        <v>2080102</v>
      </c>
      <c r="B551" s="66" t="s">
        <v>160</v>
      </c>
      <c r="C551" s="37">
        <v>86</v>
      </c>
    </row>
    <row r="552" customHeight="1" spans="1:3">
      <c r="A552" s="66">
        <v>2080103</v>
      </c>
      <c r="B552" s="66" t="s">
        <v>161</v>
      </c>
      <c r="C552" s="37">
        <v>0</v>
      </c>
    </row>
    <row r="553" customHeight="1" spans="1:3">
      <c r="A553" s="66">
        <v>2080104</v>
      </c>
      <c r="B553" s="66" t="s">
        <v>529</v>
      </c>
      <c r="C553" s="37">
        <v>0</v>
      </c>
    </row>
    <row r="554" customHeight="1" spans="1:3">
      <c r="A554" s="66">
        <v>2080105</v>
      </c>
      <c r="B554" s="66" t="s">
        <v>530</v>
      </c>
      <c r="C554" s="37">
        <v>0</v>
      </c>
    </row>
    <row r="555" customHeight="1" spans="1:3">
      <c r="A555" s="66">
        <v>2080106</v>
      </c>
      <c r="B555" s="66" t="s">
        <v>531</v>
      </c>
      <c r="C555" s="37">
        <v>311</v>
      </c>
    </row>
    <row r="556" customHeight="1" spans="1:3">
      <c r="A556" s="66">
        <v>2080107</v>
      </c>
      <c r="B556" s="66" t="s">
        <v>532</v>
      </c>
      <c r="C556" s="37">
        <v>0</v>
      </c>
    </row>
    <row r="557" customHeight="1" spans="1:3">
      <c r="A557" s="66">
        <v>2080108</v>
      </c>
      <c r="B557" s="66" t="s">
        <v>200</v>
      </c>
      <c r="C557" s="37">
        <v>0</v>
      </c>
    </row>
    <row r="558" customHeight="1" spans="1:3">
      <c r="A558" s="66">
        <v>2080109</v>
      </c>
      <c r="B558" s="66" t="s">
        <v>533</v>
      </c>
      <c r="C558" s="37">
        <v>454</v>
      </c>
    </row>
    <row r="559" customHeight="1" spans="1:3">
      <c r="A559" s="66">
        <v>2080110</v>
      </c>
      <c r="B559" s="66" t="s">
        <v>534</v>
      </c>
      <c r="C559" s="37">
        <v>0</v>
      </c>
    </row>
    <row r="560" customHeight="1" spans="1:3">
      <c r="A560" s="66">
        <v>2080111</v>
      </c>
      <c r="B560" s="66" t="s">
        <v>535</v>
      </c>
      <c r="C560" s="37">
        <v>0</v>
      </c>
    </row>
    <row r="561" customHeight="1" spans="1:3">
      <c r="A561" s="66">
        <v>2080112</v>
      </c>
      <c r="B561" s="66" t="s">
        <v>536</v>
      </c>
      <c r="C561" s="37">
        <v>9</v>
      </c>
    </row>
    <row r="562" customHeight="1" spans="1:3">
      <c r="A562" s="66">
        <v>2080113</v>
      </c>
      <c r="B562" s="66" t="s">
        <v>537</v>
      </c>
      <c r="C562" s="37">
        <v>0</v>
      </c>
    </row>
    <row r="563" customHeight="1" spans="1:3">
      <c r="A563" s="66">
        <v>2080114</v>
      </c>
      <c r="B563" s="66" t="s">
        <v>538</v>
      </c>
      <c r="C563" s="37">
        <v>0</v>
      </c>
    </row>
    <row r="564" customHeight="1" spans="1:3">
      <c r="A564" s="66">
        <v>2080115</v>
      </c>
      <c r="B564" s="66" t="s">
        <v>539</v>
      </c>
      <c r="C564" s="37">
        <v>0</v>
      </c>
    </row>
    <row r="565" customHeight="1" spans="1:3">
      <c r="A565" s="66">
        <v>2080116</v>
      </c>
      <c r="B565" s="66" t="s">
        <v>540</v>
      </c>
      <c r="C565" s="37">
        <v>0</v>
      </c>
    </row>
    <row r="566" customHeight="1" spans="1:3">
      <c r="A566" s="66">
        <v>2080150</v>
      </c>
      <c r="B566" s="66" t="s">
        <v>168</v>
      </c>
      <c r="C566" s="37">
        <v>0</v>
      </c>
    </row>
    <row r="567" customHeight="1" spans="1:3">
      <c r="A567" s="66">
        <v>2080199</v>
      </c>
      <c r="B567" s="66" t="s">
        <v>541</v>
      </c>
      <c r="C567" s="37">
        <v>12</v>
      </c>
    </row>
    <row r="568" customHeight="1" spans="1:3">
      <c r="A568" s="66">
        <v>20802</v>
      </c>
      <c r="B568" s="49" t="s">
        <v>542</v>
      </c>
      <c r="C568" s="37">
        <f>SUM(C569:C575)</f>
        <v>1205</v>
      </c>
    </row>
    <row r="569" customHeight="1" spans="1:3">
      <c r="A569" s="66">
        <v>2080201</v>
      </c>
      <c r="B569" s="66" t="s">
        <v>159</v>
      </c>
      <c r="C569" s="37">
        <v>573</v>
      </c>
    </row>
    <row r="570" customHeight="1" spans="1:3">
      <c r="A570" s="66">
        <v>2080202</v>
      </c>
      <c r="B570" s="66" t="s">
        <v>160</v>
      </c>
      <c r="C570" s="37">
        <v>46</v>
      </c>
    </row>
    <row r="571" customHeight="1" spans="1:3">
      <c r="A571" s="66">
        <v>2080203</v>
      </c>
      <c r="B571" s="66" t="s">
        <v>161</v>
      </c>
      <c r="C571" s="37">
        <v>0</v>
      </c>
    </row>
    <row r="572" customHeight="1" spans="1:3">
      <c r="A572" s="66">
        <v>2080206</v>
      </c>
      <c r="B572" s="66" t="s">
        <v>543</v>
      </c>
      <c r="C572" s="37">
        <v>0</v>
      </c>
    </row>
    <row r="573" customHeight="1" spans="1:3">
      <c r="A573" s="66">
        <v>2080207</v>
      </c>
      <c r="B573" s="66" t="s">
        <v>544</v>
      </c>
      <c r="C573" s="37">
        <v>0</v>
      </c>
    </row>
    <row r="574" customHeight="1" spans="1:3">
      <c r="A574" s="66">
        <v>2080208</v>
      </c>
      <c r="B574" s="66" t="s">
        <v>545</v>
      </c>
      <c r="C574" s="37">
        <v>341</v>
      </c>
    </row>
    <row r="575" customHeight="1" spans="1:3">
      <c r="A575" s="66">
        <v>2080299</v>
      </c>
      <c r="B575" s="66" t="s">
        <v>546</v>
      </c>
      <c r="C575" s="37">
        <v>245</v>
      </c>
    </row>
    <row r="576" customHeight="1" spans="1:3">
      <c r="A576" s="66">
        <v>20804</v>
      </c>
      <c r="B576" s="49" t="s">
        <v>547</v>
      </c>
      <c r="C576" s="37">
        <f>C577</f>
        <v>0</v>
      </c>
    </row>
    <row r="577" customHeight="1" spans="1:3">
      <c r="A577" s="66">
        <v>2080402</v>
      </c>
      <c r="B577" s="66" t="s">
        <v>548</v>
      </c>
      <c r="C577" s="37">
        <v>0</v>
      </c>
    </row>
    <row r="578" customHeight="1" spans="1:3">
      <c r="A578" s="66">
        <v>20805</v>
      </c>
      <c r="B578" s="49" t="s">
        <v>549</v>
      </c>
      <c r="C578" s="37">
        <f>SUM(C579:C586)</f>
        <v>14607</v>
      </c>
    </row>
    <row r="579" customHeight="1" spans="1:3">
      <c r="A579" s="66">
        <v>2080501</v>
      </c>
      <c r="B579" s="66" t="s">
        <v>550</v>
      </c>
      <c r="C579" s="37">
        <v>741</v>
      </c>
    </row>
    <row r="580" customHeight="1" spans="1:3">
      <c r="A580" s="66">
        <v>2080502</v>
      </c>
      <c r="B580" s="66" t="s">
        <v>551</v>
      </c>
      <c r="C580" s="37">
        <v>280</v>
      </c>
    </row>
    <row r="581" customHeight="1" spans="1:3">
      <c r="A581" s="66">
        <v>2080503</v>
      </c>
      <c r="B581" s="66" t="s">
        <v>552</v>
      </c>
      <c r="C581" s="37">
        <v>0</v>
      </c>
    </row>
    <row r="582" customHeight="1" spans="1:3">
      <c r="A582" s="66">
        <v>2080505</v>
      </c>
      <c r="B582" s="66" t="s">
        <v>553</v>
      </c>
      <c r="C582" s="37">
        <v>1550</v>
      </c>
    </row>
    <row r="583" customHeight="1" spans="1:3">
      <c r="A583" s="66">
        <v>2080506</v>
      </c>
      <c r="B583" s="66" t="s">
        <v>554</v>
      </c>
      <c r="C583" s="37">
        <v>1312</v>
      </c>
    </row>
    <row r="584" customHeight="1" spans="1:3">
      <c r="A584" s="66">
        <v>2080507</v>
      </c>
      <c r="B584" s="66" t="s">
        <v>555</v>
      </c>
      <c r="C584" s="37">
        <v>9832</v>
      </c>
    </row>
    <row r="585" customHeight="1" spans="1:3">
      <c r="A585" s="66">
        <v>2080508</v>
      </c>
      <c r="B585" s="66" t="s">
        <v>556</v>
      </c>
      <c r="C585" s="37">
        <v>114</v>
      </c>
    </row>
    <row r="586" customHeight="1" spans="1:3">
      <c r="A586" s="66">
        <v>2080599</v>
      </c>
      <c r="B586" s="66" t="s">
        <v>557</v>
      </c>
      <c r="C586" s="37">
        <v>778</v>
      </c>
    </row>
    <row r="587" customHeight="1" spans="1:3">
      <c r="A587" s="66">
        <v>20806</v>
      </c>
      <c r="B587" s="49" t="s">
        <v>558</v>
      </c>
      <c r="C587" s="37">
        <f>SUM(C588:C590)</f>
        <v>435</v>
      </c>
    </row>
    <row r="588" customHeight="1" spans="1:3">
      <c r="A588" s="66">
        <v>2080601</v>
      </c>
      <c r="B588" s="66" t="s">
        <v>559</v>
      </c>
      <c r="C588" s="37">
        <v>435</v>
      </c>
    </row>
    <row r="589" customHeight="1" spans="1:3">
      <c r="A589" s="66">
        <v>2080602</v>
      </c>
      <c r="B589" s="66" t="s">
        <v>560</v>
      </c>
      <c r="C589" s="37">
        <v>0</v>
      </c>
    </row>
    <row r="590" customHeight="1" spans="1:3">
      <c r="A590" s="66">
        <v>2080699</v>
      </c>
      <c r="B590" s="66" t="s">
        <v>561</v>
      </c>
      <c r="C590" s="37">
        <v>0</v>
      </c>
    </row>
    <row r="591" customHeight="1" spans="1:3">
      <c r="A591" s="66">
        <v>20807</v>
      </c>
      <c r="B591" s="49" t="s">
        <v>562</v>
      </c>
      <c r="C591" s="37">
        <f>SUM(C592:C600)</f>
        <v>3006</v>
      </c>
    </row>
    <row r="592" customHeight="1" spans="1:3">
      <c r="A592" s="66">
        <v>2080701</v>
      </c>
      <c r="B592" s="66" t="s">
        <v>563</v>
      </c>
      <c r="C592" s="37">
        <v>0</v>
      </c>
    </row>
    <row r="593" customHeight="1" spans="1:3">
      <c r="A593" s="66">
        <v>2080702</v>
      </c>
      <c r="B593" s="66" t="s">
        <v>564</v>
      </c>
      <c r="C593" s="37">
        <v>0</v>
      </c>
    </row>
    <row r="594" customHeight="1" spans="1:3">
      <c r="A594" s="66">
        <v>2080704</v>
      </c>
      <c r="B594" s="66" t="s">
        <v>565</v>
      </c>
      <c r="C594" s="37">
        <v>0</v>
      </c>
    </row>
    <row r="595" customHeight="1" spans="1:3">
      <c r="A595" s="66">
        <v>2080705</v>
      </c>
      <c r="B595" s="66" t="s">
        <v>566</v>
      </c>
      <c r="C595" s="37">
        <v>0</v>
      </c>
    </row>
    <row r="596" customHeight="1" spans="1:3">
      <c r="A596" s="66">
        <v>2080709</v>
      </c>
      <c r="B596" s="66" t="s">
        <v>567</v>
      </c>
      <c r="C596" s="37">
        <v>0</v>
      </c>
    </row>
    <row r="597" customHeight="1" spans="1:3">
      <c r="A597" s="66">
        <v>2080711</v>
      </c>
      <c r="B597" s="66" t="s">
        <v>568</v>
      </c>
      <c r="C597" s="37">
        <v>0</v>
      </c>
    </row>
    <row r="598" customHeight="1" spans="1:3">
      <c r="A598" s="66">
        <v>2080712</v>
      </c>
      <c r="B598" s="66" t="s">
        <v>569</v>
      </c>
      <c r="C598" s="37">
        <v>0</v>
      </c>
    </row>
    <row r="599" customHeight="1" spans="1:3">
      <c r="A599" s="66">
        <v>2080713</v>
      </c>
      <c r="B599" s="66" t="s">
        <v>570</v>
      </c>
      <c r="C599" s="37">
        <v>0</v>
      </c>
    </row>
    <row r="600" customHeight="1" spans="1:3">
      <c r="A600" s="66">
        <v>2080799</v>
      </c>
      <c r="B600" s="66" t="s">
        <v>571</v>
      </c>
      <c r="C600" s="37">
        <v>3006</v>
      </c>
    </row>
    <row r="601" customHeight="1" spans="1:3">
      <c r="A601" s="66">
        <v>20808</v>
      </c>
      <c r="B601" s="49" t="s">
        <v>572</v>
      </c>
      <c r="C601" s="37">
        <f>SUM(C602:C609)</f>
        <v>2518</v>
      </c>
    </row>
    <row r="602" customHeight="1" spans="1:3">
      <c r="A602" s="66">
        <v>2080801</v>
      </c>
      <c r="B602" s="66" t="s">
        <v>573</v>
      </c>
      <c r="C602" s="37">
        <v>12</v>
      </c>
    </row>
    <row r="603" customHeight="1" spans="1:3">
      <c r="A603" s="66">
        <v>2080802</v>
      </c>
      <c r="B603" s="66" t="s">
        <v>574</v>
      </c>
      <c r="C603" s="37">
        <v>0</v>
      </c>
    </row>
    <row r="604" customHeight="1" spans="1:3">
      <c r="A604" s="66">
        <v>2080803</v>
      </c>
      <c r="B604" s="66" t="s">
        <v>575</v>
      </c>
      <c r="C604" s="37">
        <v>0</v>
      </c>
    </row>
    <row r="605" customHeight="1" spans="1:3">
      <c r="A605" s="66">
        <v>2080805</v>
      </c>
      <c r="B605" s="66" t="s">
        <v>576</v>
      </c>
      <c r="C605" s="37">
        <v>193</v>
      </c>
    </row>
    <row r="606" customHeight="1" spans="1:3">
      <c r="A606" s="66">
        <v>2080806</v>
      </c>
      <c r="B606" s="66" t="s">
        <v>577</v>
      </c>
      <c r="C606" s="37">
        <v>0</v>
      </c>
    </row>
    <row r="607" customHeight="1" spans="1:3">
      <c r="A607" s="66">
        <v>2080807</v>
      </c>
      <c r="B607" s="66" t="s">
        <v>578</v>
      </c>
      <c r="C607" s="37">
        <v>4</v>
      </c>
    </row>
    <row r="608" customHeight="1" spans="1:3">
      <c r="A608" s="66">
        <v>2080808</v>
      </c>
      <c r="B608" s="66" t="s">
        <v>579</v>
      </c>
      <c r="C608" s="37">
        <v>0</v>
      </c>
    </row>
    <row r="609" customHeight="1" spans="1:3">
      <c r="A609" s="66">
        <v>2080899</v>
      </c>
      <c r="B609" s="66" t="s">
        <v>580</v>
      </c>
      <c r="C609" s="37">
        <v>2309</v>
      </c>
    </row>
    <row r="610" customHeight="1" spans="1:3">
      <c r="A610" s="66">
        <v>20809</v>
      </c>
      <c r="B610" s="49" t="s">
        <v>581</v>
      </c>
      <c r="C610" s="37">
        <f>SUM(C611:C616)</f>
        <v>420</v>
      </c>
    </row>
    <row r="611" customHeight="1" spans="1:3">
      <c r="A611" s="66">
        <v>2080901</v>
      </c>
      <c r="B611" s="66" t="s">
        <v>582</v>
      </c>
      <c r="C611" s="37">
        <v>0</v>
      </c>
    </row>
    <row r="612" customHeight="1" spans="1:3">
      <c r="A612" s="66">
        <v>2080902</v>
      </c>
      <c r="B612" s="66" t="s">
        <v>583</v>
      </c>
      <c r="C612" s="37">
        <v>61</v>
      </c>
    </row>
    <row r="613" customHeight="1" spans="1:3">
      <c r="A613" s="66">
        <v>2080903</v>
      </c>
      <c r="B613" s="66" t="s">
        <v>584</v>
      </c>
      <c r="C613" s="37">
        <v>0</v>
      </c>
    </row>
    <row r="614" customHeight="1" spans="1:3">
      <c r="A614" s="66">
        <v>2080904</v>
      </c>
      <c r="B614" s="66" t="s">
        <v>585</v>
      </c>
      <c r="C614" s="37">
        <v>0</v>
      </c>
    </row>
    <row r="615" customHeight="1" spans="1:3">
      <c r="A615" s="66">
        <v>2080905</v>
      </c>
      <c r="B615" s="66" t="s">
        <v>586</v>
      </c>
      <c r="C615" s="37">
        <v>66</v>
      </c>
    </row>
    <row r="616" customHeight="1" spans="1:3">
      <c r="A616" s="66">
        <v>2080999</v>
      </c>
      <c r="B616" s="66" t="s">
        <v>587</v>
      </c>
      <c r="C616" s="37">
        <v>293</v>
      </c>
    </row>
    <row r="617" customHeight="1" spans="1:3">
      <c r="A617" s="66">
        <v>20810</v>
      </c>
      <c r="B617" s="49" t="s">
        <v>588</v>
      </c>
      <c r="C617" s="37">
        <f>SUM(C618:C624)</f>
        <v>730</v>
      </c>
    </row>
    <row r="618" customHeight="1" spans="1:3">
      <c r="A618" s="66">
        <v>2081001</v>
      </c>
      <c r="B618" s="66" t="s">
        <v>589</v>
      </c>
      <c r="C618" s="37">
        <v>109</v>
      </c>
    </row>
    <row r="619" customHeight="1" spans="1:3">
      <c r="A619" s="66">
        <v>2081002</v>
      </c>
      <c r="B619" s="66" t="s">
        <v>590</v>
      </c>
      <c r="C619" s="37">
        <v>142</v>
      </c>
    </row>
    <row r="620" customHeight="1" spans="1:3">
      <c r="A620" s="66">
        <v>2081003</v>
      </c>
      <c r="B620" s="66" t="s">
        <v>591</v>
      </c>
      <c r="C620" s="37">
        <v>0</v>
      </c>
    </row>
    <row r="621" customHeight="1" spans="1:3">
      <c r="A621" s="66">
        <v>2081004</v>
      </c>
      <c r="B621" s="66" t="s">
        <v>592</v>
      </c>
      <c r="C621" s="37">
        <v>47</v>
      </c>
    </row>
    <row r="622" customHeight="1" spans="1:3">
      <c r="A622" s="66">
        <v>2081005</v>
      </c>
      <c r="B622" s="66" t="s">
        <v>593</v>
      </c>
      <c r="C622" s="37">
        <v>349</v>
      </c>
    </row>
    <row r="623" customHeight="1" spans="1:3">
      <c r="A623" s="66">
        <v>2081006</v>
      </c>
      <c r="B623" s="66" t="s">
        <v>594</v>
      </c>
      <c r="C623" s="37">
        <v>0</v>
      </c>
    </row>
    <row r="624" customHeight="1" spans="1:3">
      <c r="A624" s="66">
        <v>2081099</v>
      </c>
      <c r="B624" s="66" t="s">
        <v>595</v>
      </c>
      <c r="C624" s="37">
        <v>83</v>
      </c>
    </row>
    <row r="625" customHeight="1" spans="1:3">
      <c r="A625" s="66">
        <v>20811</v>
      </c>
      <c r="B625" s="49" t="s">
        <v>596</v>
      </c>
      <c r="C625" s="37">
        <f>SUM(C626:C633)</f>
        <v>698</v>
      </c>
    </row>
    <row r="626" customHeight="1" spans="1:3">
      <c r="A626" s="66">
        <v>2081101</v>
      </c>
      <c r="B626" s="66" t="s">
        <v>159</v>
      </c>
      <c r="C626" s="37">
        <v>103</v>
      </c>
    </row>
    <row r="627" customHeight="1" spans="1:3">
      <c r="A627" s="66">
        <v>2081102</v>
      </c>
      <c r="B627" s="66" t="s">
        <v>160</v>
      </c>
      <c r="C627" s="37">
        <v>4</v>
      </c>
    </row>
    <row r="628" customHeight="1" spans="1:3">
      <c r="A628" s="66">
        <v>2081103</v>
      </c>
      <c r="B628" s="66" t="s">
        <v>161</v>
      </c>
      <c r="C628" s="37">
        <v>0</v>
      </c>
    </row>
    <row r="629" customHeight="1" spans="1:3">
      <c r="A629" s="66">
        <v>2081104</v>
      </c>
      <c r="B629" s="66" t="s">
        <v>597</v>
      </c>
      <c r="C629" s="37">
        <v>28</v>
      </c>
    </row>
    <row r="630" customHeight="1" spans="1:3">
      <c r="A630" s="66">
        <v>2081105</v>
      </c>
      <c r="B630" s="66" t="s">
        <v>598</v>
      </c>
      <c r="C630" s="37">
        <v>45</v>
      </c>
    </row>
    <row r="631" customHeight="1" spans="1:3">
      <c r="A631" s="66">
        <v>2081106</v>
      </c>
      <c r="B631" s="66" t="s">
        <v>599</v>
      </c>
      <c r="C631" s="37">
        <v>0</v>
      </c>
    </row>
    <row r="632" customHeight="1" spans="1:3">
      <c r="A632" s="66">
        <v>2081107</v>
      </c>
      <c r="B632" s="66" t="s">
        <v>600</v>
      </c>
      <c r="C632" s="37">
        <v>377</v>
      </c>
    </row>
    <row r="633" customHeight="1" spans="1:3">
      <c r="A633" s="66">
        <v>2081199</v>
      </c>
      <c r="B633" s="66" t="s">
        <v>601</v>
      </c>
      <c r="C633" s="37">
        <v>141</v>
      </c>
    </row>
    <row r="634" customHeight="1" spans="1:3">
      <c r="A634" s="66">
        <v>20816</v>
      </c>
      <c r="B634" s="49" t="s">
        <v>602</v>
      </c>
      <c r="C634" s="37">
        <f>SUM(C635:C638)</f>
        <v>202</v>
      </c>
    </row>
    <row r="635" customHeight="1" spans="1:3">
      <c r="A635" s="66">
        <v>2081601</v>
      </c>
      <c r="B635" s="66" t="s">
        <v>159</v>
      </c>
      <c r="C635" s="37">
        <v>165</v>
      </c>
    </row>
    <row r="636" customHeight="1" spans="1:3">
      <c r="A636" s="66">
        <v>2081602</v>
      </c>
      <c r="B636" s="66" t="s">
        <v>160</v>
      </c>
      <c r="C636" s="37">
        <v>4</v>
      </c>
    </row>
    <row r="637" customHeight="1" spans="1:3">
      <c r="A637" s="66">
        <v>2081603</v>
      </c>
      <c r="B637" s="66" t="s">
        <v>161</v>
      </c>
      <c r="C637" s="37">
        <v>0</v>
      </c>
    </row>
    <row r="638" customHeight="1" spans="1:3">
      <c r="A638" s="66">
        <v>2081699</v>
      </c>
      <c r="B638" s="66" t="s">
        <v>603</v>
      </c>
      <c r="C638" s="37">
        <v>33</v>
      </c>
    </row>
    <row r="639" customHeight="1" spans="1:3">
      <c r="A639" s="66">
        <v>20819</v>
      </c>
      <c r="B639" s="49" t="s">
        <v>604</v>
      </c>
      <c r="C639" s="37">
        <f>SUM(C640:C641)</f>
        <v>1799</v>
      </c>
    </row>
    <row r="640" customHeight="1" spans="1:3">
      <c r="A640" s="66">
        <v>2081901</v>
      </c>
      <c r="B640" s="66" t="s">
        <v>605</v>
      </c>
      <c r="C640" s="37">
        <v>1799</v>
      </c>
    </row>
    <row r="641" customHeight="1" spans="1:3">
      <c r="A641" s="66">
        <v>2081902</v>
      </c>
      <c r="B641" s="66" t="s">
        <v>606</v>
      </c>
      <c r="C641" s="37">
        <v>0</v>
      </c>
    </row>
    <row r="642" customHeight="1" spans="1:3">
      <c r="A642" s="66">
        <v>20820</v>
      </c>
      <c r="B642" s="49" t="s">
        <v>607</v>
      </c>
      <c r="C642" s="37">
        <f>SUM(C643:C644)</f>
        <v>45</v>
      </c>
    </row>
    <row r="643" customHeight="1" spans="1:3">
      <c r="A643" s="66">
        <v>2082001</v>
      </c>
      <c r="B643" s="66" t="s">
        <v>608</v>
      </c>
      <c r="C643" s="37">
        <v>45</v>
      </c>
    </row>
    <row r="644" customHeight="1" spans="1:3">
      <c r="A644" s="66">
        <v>2082002</v>
      </c>
      <c r="B644" s="66" t="s">
        <v>609</v>
      </c>
      <c r="C644" s="37">
        <v>0</v>
      </c>
    </row>
    <row r="645" customHeight="1" spans="1:3">
      <c r="A645" s="66">
        <v>20821</v>
      </c>
      <c r="B645" s="49" t="s">
        <v>610</v>
      </c>
      <c r="C645" s="37">
        <f>SUM(C646:C647)</f>
        <v>35</v>
      </c>
    </row>
    <row r="646" customHeight="1" spans="1:3">
      <c r="A646" s="66">
        <v>2082101</v>
      </c>
      <c r="B646" s="66" t="s">
        <v>611</v>
      </c>
      <c r="C646" s="37">
        <v>0</v>
      </c>
    </row>
    <row r="647" customHeight="1" spans="1:3">
      <c r="A647" s="66">
        <v>2082102</v>
      </c>
      <c r="B647" s="66" t="s">
        <v>612</v>
      </c>
      <c r="C647" s="37">
        <v>35</v>
      </c>
    </row>
    <row r="648" customHeight="1" spans="1:3">
      <c r="A648" s="66">
        <v>20824</v>
      </c>
      <c r="B648" s="49" t="s">
        <v>613</v>
      </c>
      <c r="C648" s="37">
        <f>SUM(C649:C650)</f>
        <v>0</v>
      </c>
    </row>
    <row r="649" customHeight="1" spans="1:3">
      <c r="A649" s="66">
        <v>2082401</v>
      </c>
      <c r="B649" s="66" t="s">
        <v>614</v>
      </c>
      <c r="C649" s="37">
        <v>0</v>
      </c>
    </row>
    <row r="650" customHeight="1" spans="1:3">
      <c r="A650" s="66">
        <v>2082402</v>
      </c>
      <c r="B650" s="66" t="s">
        <v>615</v>
      </c>
      <c r="C650" s="37">
        <v>0</v>
      </c>
    </row>
    <row r="651" customHeight="1" spans="1:3">
      <c r="A651" s="66">
        <v>20825</v>
      </c>
      <c r="B651" s="49" t="s">
        <v>616</v>
      </c>
      <c r="C651" s="37">
        <f>SUM(C652:C653)</f>
        <v>4</v>
      </c>
    </row>
    <row r="652" customHeight="1" spans="1:3">
      <c r="A652" s="66">
        <v>2082501</v>
      </c>
      <c r="B652" s="66" t="s">
        <v>617</v>
      </c>
      <c r="C652" s="37">
        <v>0</v>
      </c>
    </row>
    <row r="653" customHeight="1" spans="1:3">
      <c r="A653" s="66">
        <v>2082502</v>
      </c>
      <c r="B653" s="66" t="s">
        <v>618</v>
      </c>
      <c r="C653" s="37">
        <v>4</v>
      </c>
    </row>
    <row r="654" customHeight="1" spans="1:3">
      <c r="A654" s="66">
        <v>20826</v>
      </c>
      <c r="B654" s="49" t="s">
        <v>619</v>
      </c>
      <c r="C654" s="37">
        <f>SUM(C655:C657)</f>
        <v>3533</v>
      </c>
    </row>
    <row r="655" customHeight="1" spans="1:3">
      <c r="A655" s="66">
        <v>2082601</v>
      </c>
      <c r="B655" s="66" t="s">
        <v>620</v>
      </c>
      <c r="C655" s="37">
        <v>0</v>
      </c>
    </row>
    <row r="656" customHeight="1" spans="1:3">
      <c r="A656" s="66">
        <v>2082602</v>
      </c>
      <c r="B656" s="66" t="s">
        <v>621</v>
      </c>
      <c r="C656" s="37">
        <v>3532</v>
      </c>
    </row>
    <row r="657" customHeight="1" spans="1:3">
      <c r="A657" s="66">
        <v>2082699</v>
      </c>
      <c r="B657" s="66" t="s">
        <v>622</v>
      </c>
      <c r="C657" s="37">
        <v>1</v>
      </c>
    </row>
    <row r="658" customHeight="1" spans="1:3">
      <c r="A658" s="66">
        <v>20827</v>
      </c>
      <c r="B658" s="49" t="s">
        <v>623</v>
      </c>
      <c r="C658" s="37">
        <f>SUM(C659:C661)</f>
        <v>0</v>
      </c>
    </row>
    <row r="659" customHeight="1" spans="1:3">
      <c r="A659" s="66">
        <v>2082701</v>
      </c>
      <c r="B659" s="66" t="s">
        <v>624</v>
      </c>
      <c r="C659" s="37">
        <v>0</v>
      </c>
    </row>
    <row r="660" customHeight="1" spans="1:3">
      <c r="A660" s="66">
        <v>2082702</v>
      </c>
      <c r="B660" s="66" t="s">
        <v>625</v>
      </c>
      <c r="C660" s="37">
        <v>0</v>
      </c>
    </row>
    <row r="661" customHeight="1" spans="1:3">
      <c r="A661" s="66">
        <v>2082799</v>
      </c>
      <c r="B661" s="66" t="s">
        <v>626</v>
      </c>
      <c r="C661" s="37">
        <v>0</v>
      </c>
    </row>
    <row r="662" customHeight="1" spans="1:3">
      <c r="A662" s="66">
        <v>20828</v>
      </c>
      <c r="B662" s="49" t="s">
        <v>627</v>
      </c>
      <c r="C662" s="37">
        <f>SUM(C663:C669)</f>
        <v>523</v>
      </c>
    </row>
    <row r="663" customHeight="1" spans="1:3">
      <c r="A663" s="66">
        <v>2082801</v>
      </c>
      <c r="B663" s="66" t="s">
        <v>159</v>
      </c>
      <c r="C663" s="37">
        <v>203</v>
      </c>
    </row>
    <row r="664" customHeight="1" spans="1:3">
      <c r="A664" s="66">
        <v>2082802</v>
      </c>
      <c r="B664" s="66" t="s">
        <v>160</v>
      </c>
      <c r="C664" s="37">
        <v>173</v>
      </c>
    </row>
    <row r="665" customHeight="1" spans="1:3">
      <c r="A665" s="66">
        <v>2082803</v>
      </c>
      <c r="B665" s="66" t="s">
        <v>161</v>
      </c>
      <c r="C665" s="37">
        <v>0</v>
      </c>
    </row>
    <row r="666" customHeight="1" spans="1:3">
      <c r="A666" s="66">
        <v>2082804</v>
      </c>
      <c r="B666" s="66" t="s">
        <v>628</v>
      </c>
      <c r="C666" s="37">
        <v>139</v>
      </c>
    </row>
    <row r="667" customHeight="1" spans="1:3">
      <c r="A667" s="66">
        <v>2082805</v>
      </c>
      <c r="B667" s="66" t="s">
        <v>629</v>
      </c>
      <c r="C667" s="37">
        <v>0</v>
      </c>
    </row>
    <row r="668" customHeight="1" spans="1:3">
      <c r="A668" s="66">
        <v>2082850</v>
      </c>
      <c r="B668" s="66" t="s">
        <v>168</v>
      </c>
      <c r="C668" s="37">
        <v>0</v>
      </c>
    </row>
    <row r="669" customHeight="1" spans="1:3">
      <c r="A669" s="66">
        <v>2082899</v>
      </c>
      <c r="B669" s="66" t="s">
        <v>630</v>
      </c>
      <c r="C669" s="37">
        <v>8</v>
      </c>
    </row>
    <row r="670" customHeight="1" spans="1:3">
      <c r="A670" s="66">
        <v>20830</v>
      </c>
      <c r="B670" s="49" t="s">
        <v>631</v>
      </c>
      <c r="C670" s="37">
        <f>SUM(C671:C672)</f>
        <v>23</v>
      </c>
    </row>
    <row r="671" customHeight="1" spans="1:3">
      <c r="A671" s="66">
        <v>2083001</v>
      </c>
      <c r="B671" s="66" t="s">
        <v>632</v>
      </c>
      <c r="C671" s="37">
        <v>23</v>
      </c>
    </row>
    <row r="672" customHeight="1" spans="1:3">
      <c r="A672" s="66">
        <v>2083099</v>
      </c>
      <c r="B672" s="66" t="s">
        <v>633</v>
      </c>
      <c r="C672" s="37">
        <v>0</v>
      </c>
    </row>
    <row r="673" customHeight="1" spans="1:3">
      <c r="A673" s="66">
        <v>20899</v>
      </c>
      <c r="B673" s="49" t="s">
        <v>634</v>
      </c>
      <c r="C673" s="37">
        <f>C674</f>
        <v>3066</v>
      </c>
    </row>
    <row r="674" customHeight="1" spans="1:3">
      <c r="A674" s="66">
        <v>2089999</v>
      </c>
      <c r="B674" s="66" t="s">
        <v>635</v>
      </c>
      <c r="C674" s="37">
        <v>3066</v>
      </c>
    </row>
    <row r="675" customHeight="1" spans="1:3">
      <c r="A675" s="66">
        <v>210</v>
      </c>
      <c r="B675" s="49" t="s">
        <v>636</v>
      </c>
      <c r="C675" s="37">
        <f>SUM(C676,C681,C696,C700,C712,C715,C719,C724,C728,C732,C735,C744,C746)</f>
        <v>38786</v>
      </c>
    </row>
    <row r="676" customHeight="1" spans="1:3">
      <c r="A676" s="66">
        <v>21001</v>
      </c>
      <c r="B676" s="49" t="s">
        <v>637</v>
      </c>
      <c r="C676" s="37">
        <f>SUM(C677:C680)</f>
        <v>1751</v>
      </c>
    </row>
    <row r="677" customHeight="1" spans="1:3">
      <c r="A677" s="66">
        <v>2100101</v>
      </c>
      <c r="B677" s="66" t="s">
        <v>159</v>
      </c>
      <c r="C677" s="37">
        <v>727</v>
      </c>
    </row>
    <row r="678" customHeight="1" spans="1:3">
      <c r="A678" s="66">
        <v>2100102</v>
      </c>
      <c r="B678" s="66" t="s">
        <v>160</v>
      </c>
      <c r="C678" s="37">
        <v>1013</v>
      </c>
    </row>
    <row r="679" customHeight="1" spans="1:3">
      <c r="A679" s="66">
        <v>2100103</v>
      </c>
      <c r="B679" s="66" t="s">
        <v>161</v>
      </c>
      <c r="C679" s="37">
        <v>0</v>
      </c>
    </row>
    <row r="680" customHeight="1" spans="1:3">
      <c r="A680" s="66">
        <v>2100199</v>
      </c>
      <c r="B680" s="66" t="s">
        <v>638</v>
      </c>
      <c r="C680" s="37">
        <v>11</v>
      </c>
    </row>
    <row r="681" customHeight="1" spans="1:3">
      <c r="A681" s="66">
        <v>21002</v>
      </c>
      <c r="B681" s="49" t="s">
        <v>639</v>
      </c>
      <c r="C681" s="37">
        <f>SUM(C682:C695)</f>
        <v>0</v>
      </c>
    </row>
    <row r="682" customHeight="1" spans="1:3">
      <c r="A682" s="66">
        <v>2100201</v>
      </c>
      <c r="B682" s="66" t="s">
        <v>640</v>
      </c>
      <c r="C682" s="37">
        <v>0</v>
      </c>
    </row>
    <row r="683" customHeight="1" spans="1:3">
      <c r="A683" s="66">
        <v>2100202</v>
      </c>
      <c r="B683" s="66" t="s">
        <v>641</v>
      </c>
      <c r="C683" s="37">
        <v>0</v>
      </c>
    </row>
    <row r="684" customHeight="1" spans="1:3">
      <c r="A684" s="66">
        <v>2100203</v>
      </c>
      <c r="B684" s="66" t="s">
        <v>642</v>
      </c>
      <c r="C684" s="37">
        <v>0</v>
      </c>
    </row>
    <row r="685" customHeight="1" spans="1:3">
      <c r="A685" s="66">
        <v>2100204</v>
      </c>
      <c r="B685" s="66" t="s">
        <v>643</v>
      </c>
      <c r="C685" s="37">
        <v>0</v>
      </c>
    </row>
    <row r="686" customHeight="1" spans="1:3">
      <c r="A686" s="66">
        <v>2100205</v>
      </c>
      <c r="B686" s="66" t="s">
        <v>644</v>
      </c>
      <c r="C686" s="37">
        <v>0</v>
      </c>
    </row>
    <row r="687" customHeight="1" spans="1:3">
      <c r="A687" s="66">
        <v>2100206</v>
      </c>
      <c r="B687" s="66" t="s">
        <v>645</v>
      </c>
      <c r="C687" s="37">
        <v>0</v>
      </c>
    </row>
    <row r="688" customHeight="1" spans="1:3">
      <c r="A688" s="66">
        <v>2100207</v>
      </c>
      <c r="B688" s="66" t="s">
        <v>646</v>
      </c>
      <c r="C688" s="37">
        <v>0</v>
      </c>
    </row>
    <row r="689" customHeight="1" spans="1:3">
      <c r="A689" s="66">
        <v>2100208</v>
      </c>
      <c r="B689" s="66" t="s">
        <v>647</v>
      </c>
      <c r="C689" s="37">
        <v>0</v>
      </c>
    </row>
    <row r="690" customHeight="1" spans="1:3">
      <c r="A690" s="66">
        <v>2100209</v>
      </c>
      <c r="B690" s="66" t="s">
        <v>648</v>
      </c>
      <c r="C690" s="37">
        <v>0</v>
      </c>
    </row>
    <row r="691" customHeight="1" spans="1:3">
      <c r="A691" s="66">
        <v>2100210</v>
      </c>
      <c r="B691" s="66" t="s">
        <v>649</v>
      </c>
      <c r="C691" s="37">
        <v>0</v>
      </c>
    </row>
    <row r="692" customHeight="1" spans="1:3">
      <c r="A692" s="66">
        <v>2100211</v>
      </c>
      <c r="B692" s="66" t="s">
        <v>650</v>
      </c>
      <c r="C692" s="37">
        <v>0</v>
      </c>
    </row>
    <row r="693" customHeight="1" spans="1:3">
      <c r="A693" s="66">
        <v>2100212</v>
      </c>
      <c r="B693" s="66" t="s">
        <v>651</v>
      </c>
      <c r="C693" s="37">
        <v>0</v>
      </c>
    </row>
    <row r="694" customHeight="1" spans="1:3">
      <c r="A694" s="66">
        <v>2100213</v>
      </c>
      <c r="B694" s="66" t="s">
        <v>652</v>
      </c>
      <c r="C694" s="37">
        <v>0</v>
      </c>
    </row>
    <row r="695" customHeight="1" spans="1:3">
      <c r="A695" s="66">
        <v>2100299</v>
      </c>
      <c r="B695" s="66" t="s">
        <v>653</v>
      </c>
      <c r="C695" s="37">
        <v>0</v>
      </c>
    </row>
    <row r="696" customHeight="1" spans="1:3">
      <c r="A696" s="66">
        <v>21003</v>
      </c>
      <c r="B696" s="49" t="s">
        <v>654</v>
      </c>
      <c r="C696" s="37">
        <f>SUM(C697:C699)</f>
        <v>523</v>
      </c>
    </row>
    <row r="697" customHeight="1" spans="1:3">
      <c r="A697" s="66">
        <v>2100301</v>
      </c>
      <c r="B697" s="66" t="s">
        <v>655</v>
      </c>
      <c r="C697" s="37">
        <v>104</v>
      </c>
    </row>
    <row r="698" customHeight="1" spans="1:3">
      <c r="A698" s="66">
        <v>2100302</v>
      </c>
      <c r="B698" s="66" t="s">
        <v>656</v>
      </c>
      <c r="C698" s="37">
        <v>148</v>
      </c>
    </row>
    <row r="699" customHeight="1" spans="1:3">
      <c r="A699" s="66">
        <v>2100399</v>
      </c>
      <c r="B699" s="66" t="s">
        <v>657</v>
      </c>
      <c r="C699" s="37">
        <v>271</v>
      </c>
    </row>
    <row r="700" customHeight="1" spans="1:3">
      <c r="A700" s="66">
        <v>21004</v>
      </c>
      <c r="B700" s="49" t="s">
        <v>658</v>
      </c>
      <c r="C700" s="37">
        <f>SUM(C701:C711)</f>
        <v>9705</v>
      </c>
    </row>
    <row r="701" customHeight="1" spans="1:3">
      <c r="A701" s="66">
        <v>2100401</v>
      </c>
      <c r="B701" s="66" t="s">
        <v>659</v>
      </c>
      <c r="C701" s="37">
        <v>230</v>
      </c>
    </row>
    <row r="702" customHeight="1" spans="1:3">
      <c r="A702" s="66">
        <v>2100402</v>
      </c>
      <c r="B702" s="66" t="s">
        <v>660</v>
      </c>
      <c r="C702" s="37">
        <v>239</v>
      </c>
    </row>
    <row r="703" customHeight="1" spans="1:3">
      <c r="A703" s="66">
        <v>2100403</v>
      </c>
      <c r="B703" s="66" t="s">
        <v>661</v>
      </c>
      <c r="C703" s="37">
        <v>543</v>
      </c>
    </row>
    <row r="704" customHeight="1" spans="1:3">
      <c r="A704" s="66">
        <v>2100404</v>
      </c>
      <c r="B704" s="66" t="s">
        <v>662</v>
      </c>
      <c r="C704" s="37">
        <v>0</v>
      </c>
    </row>
    <row r="705" customHeight="1" spans="1:3">
      <c r="A705" s="66">
        <v>2100405</v>
      </c>
      <c r="B705" s="66" t="s">
        <v>663</v>
      </c>
      <c r="C705" s="37">
        <v>0</v>
      </c>
    </row>
    <row r="706" customHeight="1" spans="1:3">
      <c r="A706" s="66">
        <v>2100406</v>
      </c>
      <c r="B706" s="66" t="s">
        <v>664</v>
      </c>
      <c r="C706" s="37">
        <v>0</v>
      </c>
    </row>
    <row r="707" customHeight="1" spans="1:3">
      <c r="A707" s="66">
        <v>2100407</v>
      </c>
      <c r="B707" s="66" t="s">
        <v>665</v>
      </c>
      <c r="C707" s="37">
        <v>0</v>
      </c>
    </row>
    <row r="708" customHeight="1" spans="1:3">
      <c r="A708" s="66">
        <v>2100408</v>
      </c>
      <c r="B708" s="66" t="s">
        <v>666</v>
      </c>
      <c r="C708" s="37">
        <v>2160</v>
      </c>
    </row>
    <row r="709" customHeight="1" spans="1:3">
      <c r="A709" s="66">
        <v>2100409</v>
      </c>
      <c r="B709" s="66" t="s">
        <v>667</v>
      </c>
      <c r="C709" s="37">
        <v>321</v>
      </c>
    </row>
    <row r="710" customHeight="1" spans="1:3">
      <c r="A710" s="66">
        <v>2100410</v>
      </c>
      <c r="B710" s="66" t="s">
        <v>668</v>
      </c>
      <c r="C710" s="37">
        <v>5133</v>
      </c>
    </row>
    <row r="711" customHeight="1" spans="1:3">
      <c r="A711" s="66">
        <v>2100499</v>
      </c>
      <c r="B711" s="66" t="s">
        <v>669</v>
      </c>
      <c r="C711" s="37">
        <v>1079</v>
      </c>
    </row>
    <row r="712" customHeight="1" spans="1:3">
      <c r="A712" s="66">
        <v>21006</v>
      </c>
      <c r="B712" s="49" t="s">
        <v>670</v>
      </c>
      <c r="C712" s="37">
        <f>SUM(C713:C714)</f>
        <v>141</v>
      </c>
    </row>
    <row r="713" customHeight="1" spans="1:3">
      <c r="A713" s="66">
        <v>2100601</v>
      </c>
      <c r="B713" s="66" t="s">
        <v>671</v>
      </c>
      <c r="C713" s="37">
        <v>141</v>
      </c>
    </row>
    <row r="714" customHeight="1" spans="1:3">
      <c r="A714" s="66">
        <v>2100699</v>
      </c>
      <c r="B714" s="66" t="s">
        <v>672</v>
      </c>
      <c r="C714" s="37">
        <v>0</v>
      </c>
    </row>
    <row r="715" customHeight="1" spans="1:3">
      <c r="A715" s="66">
        <v>21007</v>
      </c>
      <c r="B715" s="49" t="s">
        <v>673</v>
      </c>
      <c r="C715" s="37">
        <f>SUM(C716:C718)</f>
        <v>1179</v>
      </c>
    </row>
    <row r="716" customHeight="1" spans="1:3">
      <c r="A716" s="66">
        <v>2100716</v>
      </c>
      <c r="B716" s="66" t="s">
        <v>674</v>
      </c>
      <c r="C716" s="37">
        <v>0</v>
      </c>
    </row>
    <row r="717" customHeight="1" spans="1:3">
      <c r="A717" s="66">
        <v>2100717</v>
      </c>
      <c r="B717" s="66" t="s">
        <v>675</v>
      </c>
      <c r="C717" s="37">
        <v>1010</v>
      </c>
    </row>
    <row r="718" customHeight="1" spans="1:3">
      <c r="A718" s="66">
        <v>2100799</v>
      </c>
      <c r="B718" s="66" t="s">
        <v>676</v>
      </c>
      <c r="C718" s="37">
        <v>169</v>
      </c>
    </row>
    <row r="719" customHeight="1" spans="1:3">
      <c r="A719" s="66">
        <v>21011</v>
      </c>
      <c r="B719" s="49" t="s">
        <v>677</v>
      </c>
      <c r="C719" s="37">
        <f>SUM(C720:C723)</f>
        <v>1685</v>
      </c>
    </row>
    <row r="720" customHeight="1" spans="1:3">
      <c r="A720" s="66">
        <v>2101101</v>
      </c>
      <c r="B720" s="66" t="s">
        <v>678</v>
      </c>
      <c r="C720" s="37">
        <v>1452</v>
      </c>
    </row>
    <row r="721" customHeight="1" spans="1:3">
      <c r="A721" s="66">
        <v>2101102</v>
      </c>
      <c r="B721" s="66" t="s">
        <v>679</v>
      </c>
      <c r="C721" s="37">
        <v>233</v>
      </c>
    </row>
    <row r="722" customHeight="1" spans="1:3">
      <c r="A722" s="66">
        <v>2101103</v>
      </c>
      <c r="B722" s="66" t="s">
        <v>680</v>
      </c>
      <c r="C722" s="37">
        <v>0</v>
      </c>
    </row>
    <row r="723" customHeight="1" spans="1:3">
      <c r="A723" s="66">
        <v>2101199</v>
      </c>
      <c r="B723" s="66" t="s">
        <v>681</v>
      </c>
      <c r="C723" s="37">
        <v>0</v>
      </c>
    </row>
    <row r="724" customHeight="1" spans="1:3">
      <c r="A724" s="66">
        <v>21012</v>
      </c>
      <c r="B724" s="49" t="s">
        <v>682</v>
      </c>
      <c r="C724" s="37">
        <f>SUM(C725:C727)</f>
        <v>21710</v>
      </c>
    </row>
    <row r="725" customHeight="1" spans="1:3">
      <c r="A725" s="66">
        <v>2101201</v>
      </c>
      <c r="B725" s="66" t="s">
        <v>683</v>
      </c>
      <c r="C725" s="37">
        <v>0</v>
      </c>
    </row>
    <row r="726" customHeight="1" spans="1:3">
      <c r="A726" s="66">
        <v>2101202</v>
      </c>
      <c r="B726" s="66" t="s">
        <v>684</v>
      </c>
      <c r="C726" s="37">
        <v>21705</v>
      </c>
    </row>
    <row r="727" customHeight="1" spans="1:3">
      <c r="A727" s="66">
        <v>2101299</v>
      </c>
      <c r="B727" s="66" t="s">
        <v>685</v>
      </c>
      <c r="C727" s="37">
        <v>5</v>
      </c>
    </row>
    <row r="728" customHeight="1" spans="1:3">
      <c r="A728" s="66">
        <v>21013</v>
      </c>
      <c r="B728" s="49" t="s">
        <v>686</v>
      </c>
      <c r="C728" s="37">
        <f>SUM(C729:C731)</f>
        <v>508</v>
      </c>
    </row>
    <row r="729" customHeight="1" spans="1:3">
      <c r="A729" s="66">
        <v>2101301</v>
      </c>
      <c r="B729" s="66" t="s">
        <v>687</v>
      </c>
      <c r="C729" s="37">
        <v>6</v>
      </c>
    </row>
    <row r="730" customHeight="1" spans="1:3">
      <c r="A730" s="66">
        <v>2101302</v>
      </c>
      <c r="B730" s="66" t="s">
        <v>688</v>
      </c>
      <c r="C730" s="37">
        <v>0</v>
      </c>
    </row>
    <row r="731" customHeight="1" spans="1:3">
      <c r="A731" s="66">
        <v>2101399</v>
      </c>
      <c r="B731" s="66" t="s">
        <v>689</v>
      </c>
      <c r="C731" s="37">
        <v>502</v>
      </c>
    </row>
    <row r="732" customHeight="1" spans="1:3">
      <c r="A732" s="66">
        <v>21014</v>
      </c>
      <c r="B732" s="49" t="s">
        <v>690</v>
      </c>
      <c r="C732" s="37">
        <f>SUM(C733:C734)</f>
        <v>88</v>
      </c>
    </row>
    <row r="733" customHeight="1" spans="1:3">
      <c r="A733" s="66">
        <v>2101401</v>
      </c>
      <c r="B733" s="66" t="s">
        <v>691</v>
      </c>
      <c r="C733" s="37">
        <v>88</v>
      </c>
    </row>
    <row r="734" customHeight="1" spans="1:3">
      <c r="A734" s="66">
        <v>2101499</v>
      </c>
      <c r="B734" s="66" t="s">
        <v>692</v>
      </c>
      <c r="C734" s="37">
        <v>0</v>
      </c>
    </row>
    <row r="735" customHeight="1" spans="1:3">
      <c r="A735" s="66">
        <v>21015</v>
      </c>
      <c r="B735" s="49" t="s">
        <v>693</v>
      </c>
      <c r="C735" s="37">
        <f>SUM(C736:C743)</f>
        <v>619</v>
      </c>
    </row>
    <row r="736" customHeight="1" spans="1:3">
      <c r="A736" s="66">
        <v>2101501</v>
      </c>
      <c r="B736" s="66" t="s">
        <v>159</v>
      </c>
      <c r="C736" s="37">
        <v>388</v>
      </c>
    </row>
    <row r="737" customHeight="1" spans="1:3">
      <c r="A737" s="66">
        <v>2101502</v>
      </c>
      <c r="B737" s="66" t="s">
        <v>160</v>
      </c>
      <c r="C737" s="37">
        <v>140</v>
      </c>
    </row>
    <row r="738" customHeight="1" spans="1:3">
      <c r="A738" s="66">
        <v>2101503</v>
      </c>
      <c r="B738" s="66" t="s">
        <v>161</v>
      </c>
      <c r="C738" s="37">
        <v>0</v>
      </c>
    </row>
    <row r="739" customHeight="1" spans="1:3">
      <c r="A739" s="66">
        <v>2101504</v>
      </c>
      <c r="B739" s="66" t="s">
        <v>200</v>
      </c>
      <c r="C739" s="37">
        <v>0</v>
      </c>
    </row>
    <row r="740" customHeight="1" spans="1:3">
      <c r="A740" s="66">
        <v>2101505</v>
      </c>
      <c r="B740" s="66" t="s">
        <v>694</v>
      </c>
      <c r="C740" s="37">
        <v>30</v>
      </c>
    </row>
    <row r="741" customHeight="1" spans="1:3">
      <c r="A741" s="66">
        <v>2101506</v>
      </c>
      <c r="B741" s="66" t="s">
        <v>695</v>
      </c>
      <c r="C741" s="37">
        <v>0</v>
      </c>
    </row>
    <row r="742" customHeight="1" spans="1:3">
      <c r="A742" s="66">
        <v>2101550</v>
      </c>
      <c r="B742" s="66" t="s">
        <v>168</v>
      </c>
      <c r="C742" s="37">
        <v>0</v>
      </c>
    </row>
    <row r="743" customHeight="1" spans="1:3">
      <c r="A743" s="66">
        <v>2101599</v>
      </c>
      <c r="B743" s="66" t="s">
        <v>696</v>
      </c>
      <c r="C743" s="37">
        <v>61</v>
      </c>
    </row>
    <row r="744" customHeight="1" spans="1:3">
      <c r="A744" s="66">
        <v>21016</v>
      </c>
      <c r="B744" s="49" t="s">
        <v>697</v>
      </c>
      <c r="C744" s="37">
        <f>C745</f>
        <v>0</v>
      </c>
    </row>
    <row r="745" customHeight="1" spans="1:3">
      <c r="A745" s="66">
        <v>2101601</v>
      </c>
      <c r="B745" s="66" t="s">
        <v>698</v>
      </c>
      <c r="C745" s="37">
        <v>0</v>
      </c>
    </row>
    <row r="746" customHeight="1" spans="1:3">
      <c r="A746" s="66">
        <v>21099</v>
      </c>
      <c r="B746" s="49" t="s">
        <v>699</v>
      </c>
      <c r="C746" s="37">
        <f>C747</f>
        <v>877</v>
      </c>
    </row>
    <row r="747" customHeight="1" spans="1:3">
      <c r="A747" s="66">
        <v>2109999</v>
      </c>
      <c r="B747" s="66" t="s">
        <v>700</v>
      </c>
      <c r="C747" s="37">
        <v>877</v>
      </c>
    </row>
    <row r="748" customHeight="1" spans="1:3">
      <c r="A748" s="66">
        <v>211</v>
      </c>
      <c r="B748" s="49" t="s">
        <v>701</v>
      </c>
      <c r="C748" s="37">
        <f>SUM(C749,C759,C763,C772,C779,C786,C792,C795,C798,C800,C802,C808,C810,C812,C823)</f>
        <v>8902</v>
      </c>
    </row>
    <row r="749" customHeight="1" spans="1:3">
      <c r="A749" s="66">
        <v>21101</v>
      </c>
      <c r="B749" s="49" t="s">
        <v>702</v>
      </c>
      <c r="C749" s="37">
        <f>SUM(C750:C758)</f>
        <v>30</v>
      </c>
    </row>
    <row r="750" customHeight="1" spans="1:3">
      <c r="A750" s="66">
        <v>2110101</v>
      </c>
      <c r="B750" s="66" t="s">
        <v>159</v>
      </c>
      <c r="C750" s="37">
        <v>30</v>
      </c>
    </row>
    <row r="751" customHeight="1" spans="1:3">
      <c r="A751" s="66">
        <v>2110102</v>
      </c>
      <c r="B751" s="66" t="s">
        <v>160</v>
      </c>
      <c r="C751" s="37">
        <v>0</v>
      </c>
    </row>
    <row r="752" customHeight="1" spans="1:3">
      <c r="A752" s="66">
        <v>2110103</v>
      </c>
      <c r="B752" s="66" t="s">
        <v>161</v>
      </c>
      <c r="C752" s="37">
        <v>0</v>
      </c>
    </row>
    <row r="753" customHeight="1" spans="1:3">
      <c r="A753" s="66">
        <v>2110104</v>
      </c>
      <c r="B753" s="66" t="s">
        <v>703</v>
      </c>
      <c r="C753" s="37">
        <v>0</v>
      </c>
    </row>
    <row r="754" customHeight="1" spans="1:3">
      <c r="A754" s="66">
        <v>2110105</v>
      </c>
      <c r="B754" s="66" t="s">
        <v>704</v>
      </c>
      <c r="C754" s="37">
        <v>0</v>
      </c>
    </row>
    <row r="755" customHeight="1" spans="1:3">
      <c r="A755" s="66">
        <v>2110106</v>
      </c>
      <c r="B755" s="66" t="s">
        <v>705</v>
      </c>
      <c r="C755" s="37">
        <v>0</v>
      </c>
    </row>
    <row r="756" customHeight="1" spans="1:3">
      <c r="A756" s="66">
        <v>2110107</v>
      </c>
      <c r="B756" s="66" t="s">
        <v>706</v>
      </c>
      <c r="C756" s="37">
        <v>0</v>
      </c>
    </row>
    <row r="757" customHeight="1" spans="1:3">
      <c r="A757" s="66">
        <v>2110108</v>
      </c>
      <c r="B757" s="66" t="s">
        <v>707</v>
      </c>
      <c r="C757" s="37">
        <v>0</v>
      </c>
    </row>
    <row r="758" customHeight="1" spans="1:3">
      <c r="A758" s="66">
        <v>2110199</v>
      </c>
      <c r="B758" s="66" t="s">
        <v>708</v>
      </c>
      <c r="C758" s="37">
        <v>0</v>
      </c>
    </row>
    <row r="759" customHeight="1" spans="1:3">
      <c r="A759" s="66">
        <v>21102</v>
      </c>
      <c r="B759" s="49" t="s">
        <v>709</v>
      </c>
      <c r="C759" s="37">
        <f>SUM(C760:C762)</f>
        <v>116</v>
      </c>
    </row>
    <row r="760" customHeight="1" spans="1:3">
      <c r="A760" s="66">
        <v>2110203</v>
      </c>
      <c r="B760" s="66" t="s">
        <v>710</v>
      </c>
      <c r="C760" s="37">
        <v>0</v>
      </c>
    </row>
    <row r="761" customHeight="1" spans="1:3">
      <c r="A761" s="66">
        <v>2110204</v>
      </c>
      <c r="B761" s="66" t="s">
        <v>711</v>
      </c>
      <c r="C761" s="37">
        <v>0</v>
      </c>
    </row>
    <row r="762" customHeight="1" spans="1:3">
      <c r="A762" s="66">
        <v>2110299</v>
      </c>
      <c r="B762" s="66" t="s">
        <v>712</v>
      </c>
      <c r="C762" s="37">
        <v>116</v>
      </c>
    </row>
    <row r="763" customHeight="1" spans="1:3">
      <c r="A763" s="66">
        <v>21103</v>
      </c>
      <c r="B763" s="49" t="s">
        <v>713</v>
      </c>
      <c r="C763" s="37">
        <f>SUM(C764:C771)</f>
        <v>2106</v>
      </c>
    </row>
    <row r="764" customHeight="1" spans="1:3">
      <c r="A764" s="66">
        <v>2110301</v>
      </c>
      <c r="B764" s="66" t="s">
        <v>714</v>
      </c>
      <c r="C764" s="37">
        <v>207</v>
      </c>
    </row>
    <row r="765" customHeight="1" spans="1:3">
      <c r="A765" s="66">
        <v>2110302</v>
      </c>
      <c r="B765" s="66" t="s">
        <v>715</v>
      </c>
      <c r="C765" s="37">
        <v>332</v>
      </c>
    </row>
    <row r="766" customHeight="1" spans="1:3">
      <c r="A766" s="66">
        <v>2110303</v>
      </c>
      <c r="B766" s="66" t="s">
        <v>716</v>
      </c>
      <c r="C766" s="37">
        <v>0</v>
      </c>
    </row>
    <row r="767" customHeight="1" spans="1:3">
      <c r="A767" s="66">
        <v>2110304</v>
      </c>
      <c r="B767" s="66" t="s">
        <v>717</v>
      </c>
      <c r="C767" s="37">
        <v>0</v>
      </c>
    </row>
    <row r="768" customHeight="1" spans="1:3">
      <c r="A768" s="66">
        <v>2110305</v>
      </c>
      <c r="B768" s="66" t="s">
        <v>718</v>
      </c>
      <c r="C768" s="37">
        <v>0</v>
      </c>
    </row>
    <row r="769" customHeight="1" spans="1:3">
      <c r="A769" s="66">
        <v>2110306</v>
      </c>
      <c r="B769" s="66" t="s">
        <v>719</v>
      </c>
      <c r="C769" s="37">
        <v>0</v>
      </c>
    </row>
    <row r="770" customHeight="1" spans="1:3">
      <c r="A770" s="66">
        <v>2110307</v>
      </c>
      <c r="B770" s="66" t="s">
        <v>720</v>
      </c>
      <c r="C770" s="37">
        <v>0</v>
      </c>
    </row>
    <row r="771" customHeight="1" spans="1:3">
      <c r="A771" s="66">
        <v>2110399</v>
      </c>
      <c r="B771" s="66" t="s">
        <v>721</v>
      </c>
      <c r="C771" s="37">
        <v>1567</v>
      </c>
    </row>
    <row r="772" customHeight="1" spans="1:3">
      <c r="A772" s="66">
        <v>21104</v>
      </c>
      <c r="B772" s="49" t="s">
        <v>722</v>
      </c>
      <c r="C772" s="37">
        <f>SUM(C773:C778)</f>
        <v>637</v>
      </c>
    </row>
    <row r="773" customHeight="1" spans="1:3">
      <c r="A773" s="66">
        <v>2110401</v>
      </c>
      <c r="B773" s="66" t="s">
        <v>723</v>
      </c>
      <c r="C773" s="37">
        <v>163</v>
      </c>
    </row>
    <row r="774" customHeight="1" spans="1:3">
      <c r="A774" s="66">
        <v>2110402</v>
      </c>
      <c r="B774" s="66" t="s">
        <v>724</v>
      </c>
      <c r="C774" s="37">
        <v>388</v>
      </c>
    </row>
    <row r="775" customHeight="1" spans="1:3">
      <c r="A775" s="66">
        <v>2110404</v>
      </c>
      <c r="B775" s="66" t="s">
        <v>725</v>
      </c>
      <c r="C775" s="37">
        <v>0</v>
      </c>
    </row>
    <row r="776" customHeight="1" spans="1:3">
      <c r="A776" s="66">
        <v>2110405</v>
      </c>
      <c r="B776" s="66" t="s">
        <v>726</v>
      </c>
      <c r="C776" s="37">
        <v>0</v>
      </c>
    </row>
    <row r="777" customHeight="1" spans="1:3">
      <c r="A777" s="66">
        <v>2110406</v>
      </c>
      <c r="B777" s="66" t="s">
        <v>727</v>
      </c>
      <c r="C777" s="37">
        <v>0</v>
      </c>
    </row>
    <row r="778" customHeight="1" spans="1:3">
      <c r="A778" s="66">
        <v>2110499</v>
      </c>
      <c r="B778" s="66" t="s">
        <v>728</v>
      </c>
      <c r="C778" s="37">
        <v>86</v>
      </c>
    </row>
    <row r="779" customHeight="1" spans="1:3">
      <c r="A779" s="66">
        <v>21105</v>
      </c>
      <c r="B779" s="49" t="s">
        <v>729</v>
      </c>
      <c r="C779" s="37">
        <f>SUM(C780:C785)</f>
        <v>0</v>
      </c>
    </row>
    <row r="780" customHeight="1" spans="1:3">
      <c r="A780" s="66">
        <v>2110501</v>
      </c>
      <c r="B780" s="66" t="s">
        <v>730</v>
      </c>
      <c r="C780" s="37">
        <v>0</v>
      </c>
    </row>
    <row r="781" customHeight="1" spans="1:3">
      <c r="A781" s="66">
        <v>2110502</v>
      </c>
      <c r="B781" s="66" t="s">
        <v>731</v>
      </c>
      <c r="C781" s="37">
        <v>0</v>
      </c>
    </row>
    <row r="782" customHeight="1" spans="1:3">
      <c r="A782" s="66">
        <v>2110503</v>
      </c>
      <c r="B782" s="66" t="s">
        <v>732</v>
      </c>
      <c r="C782" s="37">
        <v>0</v>
      </c>
    </row>
    <row r="783" customHeight="1" spans="1:3">
      <c r="A783" s="66">
        <v>2110506</v>
      </c>
      <c r="B783" s="66" t="s">
        <v>733</v>
      </c>
      <c r="C783" s="37">
        <v>0</v>
      </c>
    </row>
    <row r="784" customHeight="1" spans="1:3">
      <c r="A784" s="66">
        <v>2110507</v>
      </c>
      <c r="B784" s="66" t="s">
        <v>734</v>
      </c>
      <c r="C784" s="37">
        <v>0</v>
      </c>
    </row>
    <row r="785" customHeight="1" spans="1:3">
      <c r="A785" s="66">
        <v>2110599</v>
      </c>
      <c r="B785" s="66" t="s">
        <v>735</v>
      </c>
      <c r="C785" s="37">
        <v>0</v>
      </c>
    </row>
    <row r="786" customHeight="1" spans="1:3">
      <c r="A786" s="66">
        <v>21106</v>
      </c>
      <c r="B786" s="49" t="s">
        <v>736</v>
      </c>
      <c r="C786" s="37">
        <f>SUM(C787:C791)</f>
        <v>13</v>
      </c>
    </row>
    <row r="787" customHeight="1" spans="1:3">
      <c r="A787" s="66">
        <v>2110602</v>
      </c>
      <c r="B787" s="66" t="s">
        <v>737</v>
      </c>
      <c r="C787" s="37">
        <v>13</v>
      </c>
    </row>
    <row r="788" customHeight="1" spans="1:3">
      <c r="A788" s="66">
        <v>2110603</v>
      </c>
      <c r="B788" s="66" t="s">
        <v>738</v>
      </c>
      <c r="C788" s="37">
        <v>0</v>
      </c>
    </row>
    <row r="789" customHeight="1" spans="1:3">
      <c r="A789" s="66">
        <v>2110604</v>
      </c>
      <c r="B789" s="66" t="s">
        <v>739</v>
      </c>
      <c r="C789" s="37">
        <v>0</v>
      </c>
    </row>
    <row r="790" customHeight="1" spans="1:3">
      <c r="A790" s="66">
        <v>2110605</v>
      </c>
      <c r="B790" s="66" t="s">
        <v>740</v>
      </c>
      <c r="C790" s="37">
        <v>0</v>
      </c>
    </row>
    <row r="791" customHeight="1" spans="1:3">
      <c r="A791" s="66">
        <v>2110699</v>
      </c>
      <c r="B791" s="66" t="s">
        <v>741</v>
      </c>
      <c r="C791" s="37">
        <v>0</v>
      </c>
    </row>
    <row r="792" customHeight="1" spans="1:3">
      <c r="A792" s="66">
        <v>21107</v>
      </c>
      <c r="B792" s="49" t="s">
        <v>742</v>
      </c>
      <c r="C792" s="37">
        <f>SUM(C793:C794)</f>
        <v>0</v>
      </c>
    </row>
    <row r="793" customHeight="1" spans="1:3">
      <c r="A793" s="66">
        <v>2110704</v>
      </c>
      <c r="B793" s="66" t="s">
        <v>743</v>
      </c>
      <c r="C793" s="37">
        <v>0</v>
      </c>
    </row>
    <row r="794" customHeight="1" spans="1:3">
      <c r="A794" s="66">
        <v>2110799</v>
      </c>
      <c r="B794" s="66" t="s">
        <v>744</v>
      </c>
      <c r="C794" s="37">
        <v>0</v>
      </c>
    </row>
    <row r="795" customHeight="1" spans="1:3">
      <c r="A795" s="66">
        <v>21108</v>
      </c>
      <c r="B795" s="49" t="s">
        <v>745</v>
      </c>
      <c r="C795" s="37">
        <f>SUM(C796:C797)</f>
        <v>0</v>
      </c>
    </row>
    <row r="796" customHeight="1" spans="1:3">
      <c r="A796" s="66">
        <v>2110804</v>
      </c>
      <c r="B796" s="66" t="s">
        <v>746</v>
      </c>
      <c r="C796" s="37">
        <v>0</v>
      </c>
    </row>
    <row r="797" customHeight="1" spans="1:3">
      <c r="A797" s="66">
        <v>2110899</v>
      </c>
      <c r="B797" s="66" t="s">
        <v>747</v>
      </c>
      <c r="C797" s="37">
        <v>0</v>
      </c>
    </row>
    <row r="798" customHeight="1" spans="1:3">
      <c r="A798" s="66">
        <v>21109</v>
      </c>
      <c r="B798" s="49" t="s">
        <v>748</v>
      </c>
      <c r="C798" s="37">
        <f>C799</f>
        <v>0</v>
      </c>
    </row>
    <row r="799" customHeight="1" spans="1:3">
      <c r="A799" s="66">
        <v>2110901</v>
      </c>
      <c r="B799" s="66" t="s">
        <v>749</v>
      </c>
      <c r="C799" s="37">
        <v>0</v>
      </c>
    </row>
    <row r="800" customHeight="1" spans="1:3">
      <c r="A800" s="66">
        <v>21110</v>
      </c>
      <c r="B800" s="49" t="s">
        <v>750</v>
      </c>
      <c r="C800" s="37">
        <f>C801</f>
        <v>0</v>
      </c>
    </row>
    <row r="801" customHeight="1" spans="1:3">
      <c r="A801" s="66">
        <v>2111001</v>
      </c>
      <c r="B801" s="66" t="s">
        <v>751</v>
      </c>
      <c r="C801" s="37">
        <v>0</v>
      </c>
    </row>
    <row r="802" customHeight="1" spans="1:3">
      <c r="A802" s="66">
        <v>21111</v>
      </c>
      <c r="B802" s="49" t="s">
        <v>752</v>
      </c>
      <c r="C802" s="37">
        <f>SUM(C803:C807)</f>
        <v>0</v>
      </c>
    </row>
    <row r="803" customHeight="1" spans="1:3">
      <c r="A803" s="66">
        <v>2111101</v>
      </c>
      <c r="B803" s="66" t="s">
        <v>753</v>
      </c>
      <c r="C803" s="37">
        <v>0</v>
      </c>
    </row>
    <row r="804" customHeight="1" spans="1:3">
      <c r="A804" s="66">
        <v>2111102</v>
      </c>
      <c r="B804" s="66" t="s">
        <v>754</v>
      </c>
      <c r="C804" s="37">
        <v>0</v>
      </c>
    </row>
    <row r="805" customHeight="1" spans="1:3">
      <c r="A805" s="66">
        <v>2111103</v>
      </c>
      <c r="B805" s="66" t="s">
        <v>755</v>
      </c>
      <c r="C805" s="37">
        <v>0</v>
      </c>
    </row>
    <row r="806" customHeight="1" spans="1:3">
      <c r="A806" s="66">
        <v>2111104</v>
      </c>
      <c r="B806" s="66" t="s">
        <v>756</v>
      </c>
      <c r="C806" s="37">
        <v>0</v>
      </c>
    </row>
    <row r="807" customHeight="1" spans="1:3">
      <c r="A807" s="66">
        <v>2111199</v>
      </c>
      <c r="B807" s="66" t="s">
        <v>757</v>
      </c>
      <c r="C807" s="37">
        <v>0</v>
      </c>
    </row>
    <row r="808" customHeight="1" spans="1:3">
      <c r="A808" s="66">
        <v>21112</v>
      </c>
      <c r="B808" s="49" t="s">
        <v>758</v>
      </c>
      <c r="C808" s="37">
        <f>C809</f>
        <v>0</v>
      </c>
    </row>
    <row r="809" customHeight="1" spans="1:3">
      <c r="A809" s="66">
        <v>2111201</v>
      </c>
      <c r="B809" s="66" t="s">
        <v>759</v>
      </c>
      <c r="C809" s="37">
        <v>0</v>
      </c>
    </row>
    <row r="810" customHeight="1" spans="1:3">
      <c r="A810" s="66">
        <v>21113</v>
      </c>
      <c r="B810" s="49" t="s">
        <v>760</v>
      </c>
      <c r="C810" s="37">
        <f>C811</f>
        <v>0</v>
      </c>
    </row>
    <row r="811" customHeight="1" spans="1:3">
      <c r="A811" s="66">
        <v>2111301</v>
      </c>
      <c r="B811" s="66" t="s">
        <v>761</v>
      </c>
      <c r="C811" s="37">
        <v>0</v>
      </c>
    </row>
    <row r="812" customHeight="1" spans="1:3">
      <c r="A812" s="66">
        <v>21114</v>
      </c>
      <c r="B812" s="49" t="s">
        <v>762</v>
      </c>
      <c r="C812" s="37">
        <f>SUM(C813:C822)</f>
        <v>0</v>
      </c>
    </row>
    <row r="813" customHeight="1" spans="1:3">
      <c r="A813" s="66">
        <v>2111401</v>
      </c>
      <c r="B813" s="66" t="s">
        <v>159</v>
      </c>
      <c r="C813" s="37">
        <v>0</v>
      </c>
    </row>
    <row r="814" customHeight="1" spans="1:3">
      <c r="A814" s="66">
        <v>2111402</v>
      </c>
      <c r="B814" s="66" t="s">
        <v>160</v>
      </c>
      <c r="C814" s="37">
        <v>0</v>
      </c>
    </row>
    <row r="815" customHeight="1" spans="1:3">
      <c r="A815" s="66">
        <v>2111403</v>
      </c>
      <c r="B815" s="66" t="s">
        <v>161</v>
      </c>
      <c r="C815" s="37">
        <v>0</v>
      </c>
    </row>
    <row r="816" customHeight="1" spans="1:3">
      <c r="A816" s="66">
        <v>2111406</v>
      </c>
      <c r="B816" s="66" t="s">
        <v>763</v>
      </c>
      <c r="C816" s="37">
        <v>0</v>
      </c>
    </row>
    <row r="817" customHeight="1" spans="1:3">
      <c r="A817" s="66">
        <v>2111407</v>
      </c>
      <c r="B817" s="66" t="s">
        <v>764</v>
      </c>
      <c r="C817" s="37">
        <v>0</v>
      </c>
    </row>
    <row r="818" customHeight="1" spans="1:3">
      <c r="A818" s="66">
        <v>2111408</v>
      </c>
      <c r="B818" s="66" t="s">
        <v>765</v>
      </c>
      <c r="C818" s="37">
        <v>0</v>
      </c>
    </row>
    <row r="819" customHeight="1" spans="1:3">
      <c r="A819" s="66">
        <v>2111411</v>
      </c>
      <c r="B819" s="66" t="s">
        <v>200</v>
      </c>
      <c r="C819" s="37">
        <v>0</v>
      </c>
    </row>
    <row r="820" customHeight="1" spans="1:3">
      <c r="A820" s="66">
        <v>2111413</v>
      </c>
      <c r="B820" s="66" t="s">
        <v>766</v>
      </c>
      <c r="C820" s="37">
        <v>0</v>
      </c>
    </row>
    <row r="821" customHeight="1" spans="1:3">
      <c r="A821" s="66">
        <v>2111450</v>
      </c>
      <c r="B821" s="66" t="s">
        <v>168</v>
      </c>
      <c r="C821" s="37">
        <v>0</v>
      </c>
    </row>
    <row r="822" customHeight="1" spans="1:3">
      <c r="A822" s="66">
        <v>2111499</v>
      </c>
      <c r="B822" s="66" t="s">
        <v>767</v>
      </c>
      <c r="C822" s="37">
        <v>0</v>
      </c>
    </row>
    <row r="823" customHeight="1" spans="1:3">
      <c r="A823" s="66">
        <v>21199</v>
      </c>
      <c r="B823" s="49" t="s">
        <v>768</v>
      </c>
      <c r="C823" s="37">
        <f>C824</f>
        <v>6000</v>
      </c>
    </row>
    <row r="824" customHeight="1" spans="1:3">
      <c r="A824" s="66">
        <v>2119999</v>
      </c>
      <c r="B824" s="66" t="s">
        <v>769</v>
      </c>
      <c r="C824" s="37">
        <v>6000</v>
      </c>
    </row>
    <row r="825" customHeight="1" spans="1:3">
      <c r="A825" s="66">
        <v>212</v>
      </c>
      <c r="B825" s="49" t="s">
        <v>770</v>
      </c>
      <c r="C825" s="37">
        <f>SUM(C826,C837,C839,C842,C844,C846)</f>
        <v>19318</v>
      </c>
    </row>
    <row r="826" customHeight="1" spans="1:3">
      <c r="A826" s="66">
        <v>21201</v>
      </c>
      <c r="B826" s="49" t="s">
        <v>771</v>
      </c>
      <c r="C826" s="37">
        <f>SUM(C827:C836)</f>
        <v>13840</v>
      </c>
    </row>
    <row r="827" customHeight="1" spans="1:3">
      <c r="A827" s="66">
        <v>2120101</v>
      </c>
      <c r="B827" s="66" t="s">
        <v>159</v>
      </c>
      <c r="C827" s="37">
        <v>5657</v>
      </c>
    </row>
    <row r="828" customHeight="1" spans="1:3">
      <c r="A828" s="66">
        <v>2120102</v>
      </c>
      <c r="B828" s="66" t="s">
        <v>160</v>
      </c>
      <c r="C828" s="37">
        <v>1485</v>
      </c>
    </row>
    <row r="829" customHeight="1" spans="1:3">
      <c r="A829" s="66">
        <v>2120103</v>
      </c>
      <c r="B829" s="66" t="s">
        <v>161</v>
      </c>
      <c r="C829" s="37">
        <v>0</v>
      </c>
    </row>
    <row r="830" customHeight="1" spans="1:3">
      <c r="A830" s="66">
        <v>2120104</v>
      </c>
      <c r="B830" s="66" t="s">
        <v>772</v>
      </c>
      <c r="C830" s="37">
        <v>4204</v>
      </c>
    </row>
    <row r="831" customHeight="1" spans="1:3">
      <c r="A831" s="66">
        <v>2120105</v>
      </c>
      <c r="B831" s="66" t="s">
        <v>773</v>
      </c>
      <c r="C831" s="37">
        <v>0</v>
      </c>
    </row>
    <row r="832" customHeight="1" spans="1:3">
      <c r="A832" s="66">
        <v>2120106</v>
      </c>
      <c r="B832" s="66" t="s">
        <v>774</v>
      </c>
      <c r="C832" s="37">
        <v>0</v>
      </c>
    </row>
    <row r="833" customHeight="1" spans="1:3">
      <c r="A833" s="66">
        <v>2120107</v>
      </c>
      <c r="B833" s="66" t="s">
        <v>775</v>
      </c>
      <c r="C833" s="37">
        <v>0</v>
      </c>
    </row>
    <row r="834" customHeight="1" spans="1:3">
      <c r="A834" s="66">
        <v>2120109</v>
      </c>
      <c r="B834" s="66" t="s">
        <v>776</v>
      </c>
      <c r="C834" s="37">
        <v>0</v>
      </c>
    </row>
    <row r="835" customHeight="1" spans="1:3">
      <c r="A835" s="66">
        <v>2120110</v>
      </c>
      <c r="B835" s="66" t="s">
        <v>777</v>
      </c>
      <c r="C835" s="37">
        <v>0</v>
      </c>
    </row>
    <row r="836" customHeight="1" spans="1:3">
      <c r="A836" s="66">
        <v>2120199</v>
      </c>
      <c r="B836" s="66" t="s">
        <v>778</v>
      </c>
      <c r="C836" s="37">
        <v>2494</v>
      </c>
    </row>
    <row r="837" customHeight="1" spans="1:3">
      <c r="A837" s="66">
        <v>21202</v>
      </c>
      <c r="B837" s="49" t="s">
        <v>779</v>
      </c>
      <c r="C837" s="37">
        <f>C838</f>
        <v>0</v>
      </c>
    </row>
    <row r="838" customHeight="1" spans="1:3">
      <c r="A838" s="66">
        <v>2120201</v>
      </c>
      <c r="B838" s="66" t="s">
        <v>780</v>
      </c>
      <c r="C838" s="37">
        <v>0</v>
      </c>
    </row>
    <row r="839" customHeight="1" spans="1:3">
      <c r="A839" s="66">
        <v>21203</v>
      </c>
      <c r="B839" s="49" t="s">
        <v>781</v>
      </c>
      <c r="C839" s="37">
        <f>SUM(C840:C841)</f>
        <v>2560</v>
      </c>
    </row>
    <row r="840" customHeight="1" spans="1:3">
      <c r="A840" s="66">
        <v>2120303</v>
      </c>
      <c r="B840" s="66" t="s">
        <v>782</v>
      </c>
      <c r="C840" s="37">
        <v>40</v>
      </c>
    </row>
    <row r="841" customHeight="1" spans="1:3">
      <c r="A841" s="66">
        <v>2120399</v>
      </c>
      <c r="B841" s="66" t="s">
        <v>783</v>
      </c>
      <c r="C841" s="37">
        <v>2520</v>
      </c>
    </row>
    <row r="842" customHeight="1" spans="1:3">
      <c r="A842" s="66">
        <v>21205</v>
      </c>
      <c r="B842" s="49" t="s">
        <v>784</v>
      </c>
      <c r="C842" s="37">
        <f t="shared" ref="C842:C846" si="0">C843</f>
        <v>1310</v>
      </c>
    </row>
    <row r="843" customHeight="1" spans="1:3">
      <c r="A843" s="66">
        <v>2120501</v>
      </c>
      <c r="B843" s="66" t="s">
        <v>785</v>
      </c>
      <c r="C843" s="37">
        <v>1310</v>
      </c>
    </row>
    <row r="844" customHeight="1" spans="1:3">
      <c r="A844" s="66">
        <v>21206</v>
      </c>
      <c r="B844" s="49" t="s">
        <v>786</v>
      </c>
      <c r="C844" s="37">
        <f t="shared" si="0"/>
        <v>0</v>
      </c>
    </row>
    <row r="845" customHeight="1" spans="1:3">
      <c r="A845" s="66">
        <v>2120601</v>
      </c>
      <c r="B845" s="66" t="s">
        <v>787</v>
      </c>
      <c r="C845" s="37">
        <v>0</v>
      </c>
    </row>
    <row r="846" customHeight="1" spans="1:3">
      <c r="A846" s="66">
        <v>21299</v>
      </c>
      <c r="B846" s="49" t="s">
        <v>788</v>
      </c>
      <c r="C846" s="37">
        <f t="shared" si="0"/>
        <v>1608</v>
      </c>
    </row>
    <row r="847" customHeight="1" spans="1:3">
      <c r="A847" s="66">
        <v>2129999</v>
      </c>
      <c r="B847" s="66" t="s">
        <v>789</v>
      </c>
      <c r="C847" s="37">
        <v>1608</v>
      </c>
    </row>
    <row r="848" customHeight="1" spans="1:3">
      <c r="A848" s="66">
        <v>213</v>
      </c>
      <c r="B848" s="49" t="s">
        <v>790</v>
      </c>
      <c r="C848" s="37">
        <f>SUM(C849,C875,C897,C925,C936,C943,C949,C952)</f>
        <v>27999</v>
      </c>
    </row>
    <row r="849" customHeight="1" spans="1:3">
      <c r="A849" s="66">
        <v>21301</v>
      </c>
      <c r="B849" s="49" t="s">
        <v>791</v>
      </c>
      <c r="C849" s="37">
        <f>SUM(C850:C874)</f>
        <v>7684</v>
      </c>
    </row>
    <row r="850" customHeight="1" spans="1:3">
      <c r="A850" s="66">
        <v>2130101</v>
      </c>
      <c r="B850" s="66" t="s">
        <v>159</v>
      </c>
      <c r="C850" s="37">
        <v>1619</v>
      </c>
    </row>
    <row r="851" customHeight="1" spans="1:3">
      <c r="A851" s="66">
        <v>2130102</v>
      </c>
      <c r="B851" s="66" t="s">
        <v>160</v>
      </c>
      <c r="C851" s="37">
        <v>132</v>
      </c>
    </row>
    <row r="852" customHeight="1" spans="1:3">
      <c r="A852" s="66">
        <v>2130103</v>
      </c>
      <c r="B852" s="66" t="s">
        <v>161</v>
      </c>
      <c r="C852" s="37">
        <v>0</v>
      </c>
    </row>
    <row r="853" customHeight="1" spans="1:3">
      <c r="A853" s="66">
        <v>2130104</v>
      </c>
      <c r="B853" s="66" t="s">
        <v>168</v>
      </c>
      <c r="C853" s="37">
        <v>83</v>
      </c>
    </row>
    <row r="854" customHeight="1" spans="1:3">
      <c r="A854" s="66">
        <v>2130105</v>
      </c>
      <c r="B854" s="66" t="s">
        <v>792</v>
      </c>
      <c r="C854" s="37">
        <v>10</v>
      </c>
    </row>
    <row r="855" customHeight="1" spans="1:3">
      <c r="A855" s="66">
        <v>2130106</v>
      </c>
      <c r="B855" s="66" t="s">
        <v>793</v>
      </c>
      <c r="C855" s="37">
        <v>15</v>
      </c>
    </row>
    <row r="856" customHeight="1" spans="1:3">
      <c r="A856" s="66">
        <v>2130108</v>
      </c>
      <c r="B856" s="66" t="s">
        <v>794</v>
      </c>
      <c r="C856" s="37">
        <v>128</v>
      </c>
    </row>
    <row r="857" customHeight="1" spans="1:3">
      <c r="A857" s="66">
        <v>2130109</v>
      </c>
      <c r="B857" s="66" t="s">
        <v>795</v>
      </c>
      <c r="C857" s="37">
        <v>3</v>
      </c>
    </row>
    <row r="858" customHeight="1" spans="1:3">
      <c r="A858" s="66">
        <v>2130110</v>
      </c>
      <c r="B858" s="66" t="s">
        <v>796</v>
      </c>
      <c r="C858" s="37">
        <v>0</v>
      </c>
    </row>
    <row r="859" customHeight="1" spans="1:3">
      <c r="A859" s="66">
        <v>2130111</v>
      </c>
      <c r="B859" s="66" t="s">
        <v>797</v>
      </c>
      <c r="C859" s="37">
        <v>16</v>
      </c>
    </row>
    <row r="860" customHeight="1" spans="1:3">
      <c r="A860" s="66">
        <v>2130112</v>
      </c>
      <c r="B860" s="66" t="s">
        <v>798</v>
      </c>
      <c r="C860" s="37">
        <v>0</v>
      </c>
    </row>
    <row r="861" customHeight="1" spans="1:3">
      <c r="A861" s="66">
        <v>2130114</v>
      </c>
      <c r="B861" s="66" t="s">
        <v>799</v>
      </c>
      <c r="C861" s="37">
        <v>0</v>
      </c>
    </row>
    <row r="862" customHeight="1" spans="1:3">
      <c r="A862" s="66">
        <v>2130119</v>
      </c>
      <c r="B862" s="66" t="s">
        <v>800</v>
      </c>
      <c r="C862" s="37">
        <v>0</v>
      </c>
    </row>
    <row r="863" customHeight="1" spans="1:3">
      <c r="A863" s="66">
        <v>2130120</v>
      </c>
      <c r="B863" s="66" t="s">
        <v>801</v>
      </c>
      <c r="C863" s="37">
        <v>0</v>
      </c>
    </row>
    <row r="864" customHeight="1" spans="1:3">
      <c r="A864" s="66">
        <v>2130121</v>
      </c>
      <c r="B864" s="66" t="s">
        <v>802</v>
      </c>
      <c r="C864" s="37">
        <v>0</v>
      </c>
    </row>
    <row r="865" customHeight="1" spans="1:3">
      <c r="A865" s="66">
        <v>2130122</v>
      </c>
      <c r="B865" s="66" t="s">
        <v>803</v>
      </c>
      <c r="C865" s="37">
        <v>2954</v>
      </c>
    </row>
    <row r="866" customHeight="1" spans="1:3">
      <c r="A866" s="66">
        <v>2130124</v>
      </c>
      <c r="B866" s="66" t="s">
        <v>804</v>
      </c>
      <c r="C866" s="37">
        <v>54</v>
      </c>
    </row>
    <row r="867" customHeight="1" spans="1:3">
      <c r="A867" s="66">
        <v>2130125</v>
      </c>
      <c r="B867" s="66" t="s">
        <v>805</v>
      </c>
      <c r="C867" s="37">
        <v>0</v>
      </c>
    </row>
    <row r="868" customHeight="1" spans="1:3">
      <c r="A868" s="66">
        <v>2130126</v>
      </c>
      <c r="B868" s="66" t="s">
        <v>806</v>
      </c>
      <c r="C868" s="37">
        <v>124</v>
      </c>
    </row>
    <row r="869" customHeight="1" spans="1:3">
      <c r="A869" s="66">
        <v>2130135</v>
      </c>
      <c r="B869" s="66" t="s">
        <v>807</v>
      </c>
      <c r="C869" s="37">
        <v>69</v>
      </c>
    </row>
    <row r="870" customHeight="1" spans="1:3">
      <c r="A870" s="66">
        <v>2130142</v>
      </c>
      <c r="B870" s="66" t="s">
        <v>808</v>
      </c>
      <c r="C870" s="37">
        <v>1256</v>
      </c>
    </row>
    <row r="871" customHeight="1" spans="1:3">
      <c r="A871" s="66">
        <v>2130148</v>
      </c>
      <c r="B871" s="66" t="s">
        <v>809</v>
      </c>
      <c r="C871" s="37">
        <v>0</v>
      </c>
    </row>
    <row r="872" customHeight="1" spans="1:3">
      <c r="A872" s="66">
        <v>2130152</v>
      </c>
      <c r="B872" s="66" t="s">
        <v>810</v>
      </c>
      <c r="C872" s="37">
        <v>5</v>
      </c>
    </row>
    <row r="873" customHeight="1" spans="1:3">
      <c r="A873" s="66">
        <v>2130153</v>
      </c>
      <c r="B873" s="66" t="s">
        <v>811</v>
      </c>
      <c r="C873" s="37">
        <v>910</v>
      </c>
    </row>
    <row r="874" customHeight="1" spans="1:3">
      <c r="A874" s="66">
        <v>2130199</v>
      </c>
      <c r="B874" s="66" t="s">
        <v>812</v>
      </c>
      <c r="C874" s="37">
        <v>306</v>
      </c>
    </row>
    <row r="875" customHeight="1" spans="1:3">
      <c r="A875" s="66">
        <v>21302</v>
      </c>
      <c r="B875" s="49" t="s">
        <v>813</v>
      </c>
      <c r="C875" s="37">
        <f>SUM(C876:C896)</f>
        <v>2417</v>
      </c>
    </row>
    <row r="876" customHeight="1" spans="1:3">
      <c r="A876" s="66">
        <v>2130201</v>
      </c>
      <c r="B876" s="66" t="s">
        <v>159</v>
      </c>
      <c r="C876" s="37">
        <v>960</v>
      </c>
    </row>
    <row r="877" customHeight="1" spans="1:3">
      <c r="A877" s="66">
        <v>2130202</v>
      </c>
      <c r="B877" s="66" t="s">
        <v>160</v>
      </c>
      <c r="C877" s="37">
        <v>153</v>
      </c>
    </row>
    <row r="878" customHeight="1" spans="1:3">
      <c r="A878" s="66">
        <v>2130203</v>
      </c>
      <c r="B878" s="66" t="s">
        <v>161</v>
      </c>
      <c r="C878" s="37">
        <v>0</v>
      </c>
    </row>
    <row r="879" customHeight="1" spans="1:3">
      <c r="A879" s="66">
        <v>2130204</v>
      </c>
      <c r="B879" s="66" t="s">
        <v>814</v>
      </c>
      <c r="C879" s="37">
        <v>0</v>
      </c>
    </row>
    <row r="880" customHeight="1" spans="1:3">
      <c r="A880" s="66">
        <v>2130205</v>
      </c>
      <c r="B880" s="66" t="s">
        <v>815</v>
      </c>
      <c r="C880" s="37">
        <v>588</v>
      </c>
    </row>
    <row r="881" customHeight="1" spans="1:3">
      <c r="A881" s="66">
        <v>2130206</v>
      </c>
      <c r="B881" s="66" t="s">
        <v>816</v>
      </c>
      <c r="C881" s="37">
        <v>0</v>
      </c>
    </row>
    <row r="882" customHeight="1" spans="1:3">
      <c r="A882" s="66">
        <v>2130207</v>
      </c>
      <c r="B882" s="66" t="s">
        <v>817</v>
      </c>
      <c r="C882" s="37">
        <v>0</v>
      </c>
    </row>
    <row r="883" customHeight="1" spans="1:3">
      <c r="A883" s="66">
        <v>2130209</v>
      </c>
      <c r="B883" s="66" t="s">
        <v>818</v>
      </c>
      <c r="C883" s="37">
        <v>381</v>
      </c>
    </row>
    <row r="884" customHeight="1" spans="1:3">
      <c r="A884" s="66">
        <v>2130211</v>
      </c>
      <c r="B884" s="66" t="s">
        <v>819</v>
      </c>
      <c r="C884" s="37">
        <v>0</v>
      </c>
    </row>
    <row r="885" customHeight="1" spans="1:3">
      <c r="A885" s="66">
        <v>2130212</v>
      </c>
      <c r="B885" s="66" t="s">
        <v>820</v>
      </c>
      <c r="C885" s="37">
        <v>0</v>
      </c>
    </row>
    <row r="886" customHeight="1" spans="1:3">
      <c r="A886" s="66">
        <v>2130213</v>
      </c>
      <c r="B886" s="66" t="s">
        <v>821</v>
      </c>
      <c r="C886" s="37">
        <v>309</v>
      </c>
    </row>
    <row r="887" customHeight="1" spans="1:3">
      <c r="A887" s="66">
        <v>2130217</v>
      </c>
      <c r="B887" s="66" t="s">
        <v>822</v>
      </c>
      <c r="C887" s="37">
        <v>0</v>
      </c>
    </row>
    <row r="888" customHeight="1" spans="1:3">
      <c r="A888" s="66">
        <v>2130220</v>
      </c>
      <c r="B888" s="66" t="s">
        <v>823</v>
      </c>
      <c r="C888" s="37">
        <v>0</v>
      </c>
    </row>
    <row r="889" customHeight="1" spans="1:3">
      <c r="A889" s="66">
        <v>2130221</v>
      </c>
      <c r="B889" s="66" t="s">
        <v>824</v>
      </c>
      <c r="C889" s="37">
        <v>0</v>
      </c>
    </row>
    <row r="890" customHeight="1" spans="1:3">
      <c r="A890" s="66">
        <v>2130223</v>
      </c>
      <c r="B890" s="66" t="s">
        <v>825</v>
      </c>
      <c r="C890" s="37">
        <v>0</v>
      </c>
    </row>
    <row r="891" customHeight="1" spans="1:3">
      <c r="A891" s="66">
        <v>2130226</v>
      </c>
      <c r="B891" s="66" t="s">
        <v>826</v>
      </c>
      <c r="C891" s="37">
        <v>0</v>
      </c>
    </row>
    <row r="892" customHeight="1" spans="1:3">
      <c r="A892" s="66">
        <v>2130227</v>
      </c>
      <c r="B892" s="66" t="s">
        <v>827</v>
      </c>
      <c r="C892" s="37">
        <v>0</v>
      </c>
    </row>
    <row r="893" customHeight="1" spans="1:3">
      <c r="A893" s="66">
        <v>2130234</v>
      </c>
      <c r="B893" s="66" t="s">
        <v>828</v>
      </c>
      <c r="C893" s="37">
        <v>0</v>
      </c>
    </row>
    <row r="894" customHeight="1" spans="1:3">
      <c r="A894" s="66">
        <v>2130236</v>
      </c>
      <c r="B894" s="66" t="s">
        <v>829</v>
      </c>
      <c r="C894" s="37">
        <v>0</v>
      </c>
    </row>
    <row r="895" customHeight="1" spans="1:3">
      <c r="A895" s="66">
        <v>2130237</v>
      </c>
      <c r="B895" s="66" t="s">
        <v>798</v>
      </c>
      <c r="C895" s="37">
        <v>0</v>
      </c>
    </row>
    <row r="896" customHeight="1" spans="1:3">
      <c r="A896" s="66">
        <v>2130299</v>
      </c>
      <c r="B896" s="66" t="s">
        <v>830</v>
      </c>
      <c r="C896" s="37">
        <v>26</v>
      </c>
    </row>
    <row r="897" customHeight="1" spans="1:3">
      <c r="A897" s="66">
        <v>21303</v>
      </c>
      <c r="B897" s="49" t="s">
        <v>831</v>
      </c>
      <c r="C897" s="37">
        <f>SUM(C898:C924)</f>
        <v>3916</v>
      </c>
    </row>
    <row r="898" customHeight="1" spans="1:3">
      <c r="A898" s="66">
        <v>2130301</v>
      </c>
      <c r="B898" s="66" t="s">
        <v>159</v>
      </c>
      <c r="C898" s="37">
        <v>540</v>
      </c>
    </row>
    <row r="899" customHeight="1" spans="1:3">
      <c r="A899" s="66">
        <v>2130302</v>
      </c>
      <c r="B899" s="66" t="s">
        <v>160</v>
      </c>
      <c r="C899" s="37">
        <v>94</v>
      </c>
    </row>
    <row r="900" customHeight="1" spans="1:3">
      <c r="A900" s="66">
        <v>2130303</v>
      </c>
      <c r="B900" s="66" t="s">
        <v>161</v>
      </c>
      <c r="C900" s="37">
        <v>18</v>
      </c>
    </row>
    <row r="901" customHeight="1" spans="1:3">
      <c r="A901" s="66">
        <v>2130304</v>
      </c>
      <c r="B901" s="66" t="s">
        <v>832</v>
      </c>
      <c r="C901" s="37">
        <v>252</v>
      </c>
    </row>
    <row r="902" customHeight="1" spans="1:3">
      <c r="A902" s="66">
        <v>2130305</v>
      </c>
      <c r="B902" s="66" t="s">
        <v>833</v>
      </c>
      <c r="C902" s="37">
        <v>1713</v>
      </c>
    </row>
    <row r="903" customHeight="1" spans="1:3">
      <c r="A903" s="66">
        <v>2130306</v>
      </c>
      <c r="B903" s="66" t="s">
        <v>834</v>
      </c>
      <c r="C903" s="37">
        <v>223</v>
      </c>
    </row>
    <row r="904" customHeight="1" spans="1:3">
      <c r="A904" s="66">
        <v>2130307</v>
      </c>
      <c r="B904" s="66" t="s">
        <v>835</v>
      </c>
      <c r="C904" s="37">
        <v>0</v>
      </c>
    </row>
    <row r="905" customHeight="1" spans="1:3">
      <c r="A905" s="66">
        <v>2130308</v>
      </c>
      <c r="B905" s="66" t="s">
        <v>836</v>
      </c>
      <c r="C905" s="37">
        <v>0</v>
      </c>
    </row>
    <row r="906" customHeight="1" spans="1:3">
      <c r="A906" s="66">
        <v>2130309</v>
      </c>
      <c r="B906" s="66" t="s">
        <v>837</v>
      </c>
      <c r="C906" s="37">
        <v>0</v>
      </c>
    </row>
    <row r="907" customHeight="1" spans="1:3">
      <c r="A907" s="66">
        <v>2130310</v>
      </c>
      <c r="B907" s="66" t="s">
        <v>838</v>
      </c>
      <c r="C907" s="37">
        <v>0</v>
      </c>
    </row>
    <row r="908" customHeight="1" spans="1:3">
      <c r="A908" s="66">
        <v>2130311</v>
      </c>
      <c r="B908" s="66" t="s">
        <v>839</v>
      </c>
      <c r="C908" s="37">
        <v>0</v>
      </c>
    </row>
    <row r="909" customHeight="1" spans="1:3">
      <c r="A909" s="66">
        <v>2130312</v>
      </c>
      <c r="B909" s="66" t="s">
        <v>840</v>
      </c>
      <c r="C909" s="37">
        <v>0</v>
      </c>
    </row>
    <row r="910" customHeight="1" spans="1:3">
      <c r="A910" s="66">
        <v>2130313</v>
      </c>
      <c r="B910" s="66" t="s">
        <v>841</v>
      </c>
      <c r="C910" s="37">
        <v>0</v>
      </c>
    </row>
    <row r="911" customHeight="1" spans="1:3">
      <c r="A911" s="66">
        <v>2130314</v>
      </c>
      <c r="B911" s="66" t="s">
        <v>842</v>
      </c>
      <c r="C911" s="37">
        <v>127</v>
      </c>
    </row>
    <row r="912" customHeight="1" spans="1:3">
      <c r="A912" s="66">
        <v>2130315</v>
      </c>
      <c r="B912" s="66" t="s">
        <v>843</v>
      </c>
      <c r="C912" s="37">
        <v>46</v>
      </c>
    </row>
    <row r="913" customHeight="1" spans="1:3">
      <c r="A913" s="66">
        <v>2130316</v>
      </c>
      <c r="B913" s="66" t="s">
        <v>844</v>
      </c>
      <c r="C913" s="37">
        <v>90</v>
      </c>
    </row>
    <row r="914" customHeight="1" spans="1:3">
      <c r="A914" s="66">
        <v>2130317</v>
      </c>
      <c r="B914" s="66" t="s">
        <v>845</v>
      </c>
      <c r="C914" s="37">
        <v>0</v>
      </c>
    </row>
    <row r="915" customHeight="1" spans="1:3">
      <c r="A915" s="66">
        <v>2130318</v>
      </c>
      <c r="B915" s="66" t="s">
        <v>846</v>
      </c>
      <c r="C915" s="37">
        <v>0</v>
      </c>
    </row>
    <row r="916" customHeight="1" spans="1:3">
      <c r="A916" s="66">
        <v>2130319</v>
      </c>
      <c r="B916" s="66" t="s">
        <v>847</v>
      </c>
      <c r="C916" s="37">
        <v>678</v>
      </c>
    </row>
    <row r="917" customHeight="1" spans="1:3">
      <c r="A917" s="66">
        <v>2130321</v>
      </c>
      <c r="B917" s="66" t="s">
        <v>848</v>
      </c>
      <c r="C917" s="37">
        <v>0</v>
      </c>
    </row>
    <row r="918" customHeight="1" spans="1:3">
      <c r="A918" s="66">
        <v>2130322</v>
      </c>
      <c r="B918" s="66" t="s">
        <v>849</v>
      </c>
      <c r="C918" s="37">
        <v>0</v>
      </c>
    </row>
    <row r="919" customHeight="1" spans="1:3">
      <c r="A919" s="66">
        <v>2130333</v>
      </c>
      <c r="B919" s="66" t="s">
        <v>825</v>
      </c>
      <c r="C919" s="37">
        <v>0</v>
      </c>
    </row>
    <row r="920" customHeight="1" spans="1:3">
      <c r="A920" s="66">
        <v>2130334</v>
      </c>
      <c r="B920" s="66" t="s">
        <v>850</v>
      </c>
      <c r="C920" s="37">
        <v>0</v>
      </c>
    </row>
    <row r="921" customHeight="1" spans="1:3">
      <c r="A921" s="66">
        <v>2130335</v>
      </c>
      <c r="B921" s="66" t="s">
        <v>851</v>
      </c>
      <c r="C921" s="37">
        <v>110</v>
      </c>
    </row>
    <row r="922" customHeight="1" spans="1:3">
      <c r="A922" s="66">
        <v>2130336</v>
      </c>
      <c r="B922" s="66" t="s">
        <v>852</v>
      </c>
      <c r="C922" s="37">
        <v>0</v>
      </c>
    </row>
    <row r="923" customHeight="1" spans="1:3">
      <c r="A923" s="66">
        <v>2130337</v>
      </c>
      <c r="B923" s="66" t="s">
        <v>853</v>
      </c>
      <c r="C923" s="37">
        <v>0</v>
      </c>
    </row>
    <row r="924" customHeight="1" spans="1:3">
      <c r="A924" s="66">
        <v>2130399</v>
      </c>
      <c r="B924" s="66" t="s">
        <v>854</v>
      </c>
      <c r="C924" s="37">
        <v>25</v>
      </c>
    </row>
    <row r="925" customHeight="1" spans="1:3">
      <c r="A925" s="66">
        <v>21305</v>
      </c>
      <c r="B925" s="49" t="s">
        <v>855</v>
      </c>
      <c r="C925" s="37">
        <f>SUM(C926:C935)</f>
        <v>7341</v>
      </c>
    </row>
    <row r="926" customHeight="1" spans="1:3">
      <c r="A926" s="66">
        <v>2130501</v>
      </c>
      <c r="B926" s="66" t="s">
        <v>159</v>
      </c>
      <c r="C926" s="37">
        <v>165</v>
      </c>
    </row>
    <row r="927" customHeight="1" spans="1:3">
      <c r="A927" s="66">
        <v>2130502</v>
      </c>
      <c r="B927" s="66" t="s">
        <v>160</v>
      </c>
      <c r="C927" s="37">
        <v>15</v>
      </c>
    </row>
    <row r="928" customHeight="1" spans="1:3">
      <c r="A928" s="66">
        <v>2130503</v>
      </c>
      <c r="B928" s="66" t="s">
        <v>161</v>
      </c>
      <c r="C928" s="37">
        <v>0</v>
      </c>
    </row>
    <row r="929" customHeight="1" spans="1:3">
      <c r="A929" s="66">
        <v>2130504</v>
      </c>
      <c r="B929" s="66" t="s">
        <v>856</v>
      </c>
      <c r="C929" s="37">
        <v>10</v>
      </c>
    </row>
    <row r="930" customHeight="1" spans="1:3">
      <c r="A930" s="66">
        <v>2130505</v>
      </c>
      <c r="B930" s="66" t="s">
        <v>857</v>
      </c>
      <c r="C930" s="37">
        <v>3</v>
      </c>
    </row>
    <row r="931" customHeight="1" spans="1:3">
      <c r="A931" s="66">
        <v>2130506</v>
      </c>
      <c r="B931" s="66" t="s">
        <v>858</v>
      </c>
      <c r="C931" s="37">
        <v>0</v>
      </c>
    </row>
    <row r="932" customHeight="1" spans="1:3">
      <c r="A932" s="66">
        <v>2130507</v>
      </c>
      <c r="B932" s="66" t="s">
        <v>859</v>
      </c>
      <c r="C932" s="37">
        <v>0</v>
      </c>
    </row>
    <row r="933" customHeight="1" spans="1:3">
      <c r="A933" s="66">
        <v>2130508</v>
      </c>
      <c r="B933" s="66" t="s">
        <v>860</v>
      </c>
      <c r="C933" s="37">
        <v>0</v>
      </c>
    </row>
    <row r="934" customHeight="1" spans="1:3">
      <c r="A934" s="66">
        <v>2130550</v>
      </c>
      <c r="B934" s="66" t="s">
        <v>168</v>
      </c>
      <c r="C934" s="37">
        <v>0</v>
      </c>
    </row>
    <row r="935" customHeight="1" spans="1:3">
      <c r="A935" s="66">
        <v>2130599</v>
      </c>
      <c r="B935" s="66" t="s">
        <v>861</v>
      </c>
      <c r="C935" s="37">
        <v>7148</v>
      </c>
    </row>
    <row r="936" customHeight="1" spans="1:3">
      <c r="A936" s="66">
        <v>21307</v>
      </c>
      <c r="B936" s="49" t="s">
        <v>862</v>
      </c>
      <c r="C936" s="37">
        <f>SUM(C937:C942)</f>
        <v>1925</v>
      </c>
    </row>
    <row r="937" customHeight="1" spans="1:3">
      <c r="A937" s="66">
        <v>2130701</v>
      </c>
      <c r="B937" s="66" t="s">
        <v>863</v>
      </c>
      <c r="C937" s="37">
        <v>167</v>
      </c>
    </row>
    <row r="938" customHeight="1" spans="1:3">
      <c r="A938" s="66">
        <v>2130704</v>
      </c>
      <c r="B938" s="66" t="s">
        <v>864</v>
      </c>
      <c r="C938" s="37">
        <v>0</v>
      </c>
    </row>
    <row r="939" customHeight="1" spans="1:3">
      <c r="A939" s="66">
        <v>2130705</v>
      </c>
      <c r="B939" s="66" t="s">
        <v>865</v>
      </c>
      <c r="C939" s="37">
        <v>1615</v>
      </c>
    </row>
    <row r="940" customHeight="1" spans="1:3">
      <c r="A940" s="66">
        <v>2130706</v>
      </c>
      <c r="B940" s="66" t="s">
        <v>866</v>
      </c>
      <c r="C940" s="37">
        <v>50</v>
      </c>
    </row>
    <row r="941" customHeight="1" spans="1:3">
      <c r="A941" s="66">
        <v>2130707</v>
      </c>
      <c r="B941" s="66" t="s">
        <v>867</v>
      </c>
      <c r="C941" s="37">
        <v>93</v>
      </c>
    </row>
    <row r="942" customHeight="1" spans="1:3">
      <c r="A942" s="66">
        <v>2130799</v>
      </c>
      <c r="B942" s="66" t="s">
        <v>868</v>
      </c>
      <c r="C942" s="37">
        <v>0</v>
      </c>
    </row>
    <row r="943" customHeight="1" spans="1:3">
      <c r="A943" s="66">
        <v>21308</v>
      </c>
      <c r="B943" s="49" t="s">
        <v>869</v>
      </c>
      <c r="C943" s="37">
        <f>SUM(C944:C948)</f>
        <v>310</v>
      </c>
    </row>
    <row r="944" customHeight="1" spans="1:3">
      <c r="A944" s="66">
        <v>2130801</v>
      </c>
      <c r="B944" s="66" t="s">
        <v>870</v>
      </c>
      <c r="C944" s="37">
        <v>0</v>
      </c>
    </row>
    <row r="945" customHeight="1" spans="1:3">
      <c r="A945" s="66">
        <v>2130803</v>
      </c>
      <c r="B945" s="66" t="s">
        <v>871</v>
      </c>
      <c r="C945" s="37">
        <v>300</v>
      </c>
    </row>
    <row r="946" customHeight="1" spans="1:3">
      <c r="A946" s="66">
        <v>2130804</v>
      </c>
      <c r="B946" s="66" t="s">
        <v>872</v>
      </c>
      <c r="C946" s="37">
        <v>10</v>
      </c>
    </row>
    <row r="947" customHeight="1" spans="1:3">
      <c r="A947" s="66">
        <v>2130805</v>
      </c>
      <c r="B947" s="66" t="s">
        <v>873</v>
      </c>
      <c r="C947" s="37">
        <v>0</v>
      </c>
    </row>
    <row r="948" customHeight="1" spans="1:3">
      <c r="A948" s="66">
        <v>2130899</v>
      </c>
      <c r="B948" s="66" t="s">
        <v>874</v>
      </c>
      <c r="C948" s="37">
        <v>0</v>
      </c>
    </row>
    <row r="949" customHeight="1" spans="1:3">
      <c r="A949" s="66">
        <v>21309</v>
      </c>
      <c r="B949" s="49" t="s">
        <v>875</v>
      </c>
      <c r="C949" s="37">
        <f>SUM(C950:C951)</f>
        <v>0</v>
      </c>
    </row>
    <row r="950" customHeight="1" spans="1:3">
      <c r="A950" s="66">
        <v>2130901</v>
      </c>
      <c r="B950" s="66" t="s">
        <v>876</v>
      </c>
      <c r="C950" s="37">
        <v>0</v>
      </c>
    </row>
    <row r="951" customHeight="1" spans="1:3">
      <c r="A951" s="66">
        <v>2130999</v>
      </c>
      <c r="B951" s="66" t="s">
        <v>877</v>
      </c>
      <c r="C951" s="37">
        <v>0</v>
      </c>
    </row>
    <row r="952" customHeight="1" spans="1:3">
      <c r="A952" s="66">
        <v>21399</v>
      </c>
      <c r="B952" s="49" t="s">
        <v>878</v>
      </c>
      <c r="C952" s="37">
        <f>C953+C954</f>
        <v>4406</v>
      </c>
    </row>
    <row r="953" customHeight="1" spans="1:3">
      <c r="A953" s="66">
        <v>2139901</v>
      </c>
      <c r="B953" s="66" t="s">
        <v>879</v>
      </c>
      <c r="C953" s="37">
        <v>0</v>
      </c>
    </row>
    <row r="954" customHeight="1" spans="1:3">
      <c r="A954" s="66">
        <v>2139999</v>
      </c>
      <c r="B954" s="66" t="s">
        <v>880</v>
      </c>
      <c r="C954" s="37">
        <v>4406</v>
      </c>
    </row>
    <row r="955" customHeight="1" spans="1:3">
      <c r="A955" s="66">
        <v>214</v>
      </c>
      <c r="B955" s="49" t="s">
        <v>881</v>
      </c>
      <c r="C955" s="37">
        <f>SUM(C956,C978,C988,C998,C1005,C1010)</f>
        <v>4924</v>
      </c>
    </row>
    <row r="956" customHeight="1" spans="1:3">
      <c r="A956" s="66">
        <v>21401</v>
      </c>
      <c r="B956" s="49" t="s">
        <v>882</v>
      </c>
      <c r="C956" s="37">
        <f>SUM(C957:C977)</f>
        <v>3443</v>
      </c>
    </row>
    <row r="957" customHeight="1" spans="1:3">
      <c r="A957" s="66">
        <v>2140101</v>
      </c>
      <c r="B957" s="66" t="s">
        <v>159</v>
      </c>
      <c r="C957" s="37">
        <v>1360</v>
      </c>
    </row>
    <row r="958" customHeight="1" spans="1:3">
      <c r="A958" s="66">
        <v>2140102</v>
      </c>
      <c r="B958" s="66" t="s">
        <v>160</v>
      </c>
      <c r="C958" s="37">
        <v>77</v>
      </c>
    </row>
    <row r="959" customHeight="1" spans="1:3">
      <c r="A959" s="66">
        <v>2140103</v>
      </c>
      <c r="B959" s="66" t="s">
        <v>161</v>
      </c>
      <c r="C959" s="37">
        <v>0</v>
      </c>
    </row>
    <row r="960" customHeight="1" spans="1:3">
      <c r="A960" s="66">
        <v>2140104</v>
      </c>
      <c r="B960" s="66" t="s">
        <v>883</v>
      </c>
      <c r="C960" s="37">
        <v>852</v>
      </c>
    </row>
    <row r="961" customHeight="1" spans="1:3">
      <c r="A961" s="66">
        <v>2140106</v>
      </c>
      <c r="B961" s="66" t="s">
        <v>884</v>
      </c>
      <c r="C961" s="37">
        <v>455</v>
      </c>
    </row>
    <row r="962" customHeight="1" spans="1:3">
      <c r="A962" s="66">
        <v>2140109</v>
      </c>
      <c r="B962" s="66" t="s">
        <v>885</v>
      </c>
      <c r="C962" s="37">
        <v>0</v>
      </c>
    </row>
    <row r="963" customHeight="1" spans="1:3">
      <c r="A963" s="66">
        <v>2140110</v>
      </c>
      <c r="B963" s="66" t="s">
        <v>886</v>
      </c>
      <c r="C963" s="37">
        <v>13</v>
      </c>
    </row>
    <row r="964" customHeight="1" spans="1:3">
      <c r="A964" s="66">
        <v>2140111</v>
      </c>
      <c r="B964" s="66" t="s">
        <v>887</v>
      </c>
      <c r="C964" s="37">
        <v>0</v>
      </c>
    </row>
    <row r="965" customHeight="1" spans="1:3">
      <c r="A965" s="66">
        <v>2140112</v>
      </c>
      <c r="B965" s="66" t="s">
        <v>888</v>
      </c>
      <c r="C965" s="37">
        <v>0</v>
      </c>
    </row>
    <row r="966" customHeight="1" spans="1:3">
      <c r="A966" s="66">
        <v>2140114</v>
      </c>
      <c r="B966" s="66" t="s">
        <v>889</v>
      </c>
      <c r="C966" s="37">
        <v>0</v>
      </c>
    </row>
    <row r="967" customHeight="1" spans="1:3">
      <c r="A967" s="66">
        <v>2140122</v>
      </c>
      <c r="B967" s="66" t="s">
        <v>890</v>
      </c>
      <c r="C967" s="37">
        <v>0</v>
      </c>
    </row>
    <row r="968" customHeight="1" spans="1:3">
      <c r="A968" s="66">
        <v>2140123</v>
      </c>
      <c r="B968" s="66" t="s">
        <v>891</v>
      </c>
      <c r="C968" s="37">
        <v>0</v>
      </c>
    </row>
    <row r="969" customHeight="1" spans="1:3">
      <c r="A969" s="66">
        <v>2140127</v>
      </c>
      <c r="B969" s="66" t="s">
        <v>892</v>
      </c>
      <c r="C969" s="37">
        <v>0</v>
      </c>
    </row>
    <row r="970" customHeight="1" spans="1:3">
      <c r="A970" s="66">
        <v>2140128</v>
      </c>
      <c r="B970" s="66" t="s">
        <v>893</v>
      </c>
      <c r="C970" s="37">
        <v>0</v>
      </c>
    </row>
    <row r="971" customHeight="1" spans="1:3">
      <c r="A971" s="66">
        <v>2140129</v>
      </c>
      <c r="B971" s="66" t="s">
        <v>894</v>
      </c>
      <c r="C971" s="37">
        <v>0</v>
      </c>
    </row>
    <row r="972" customHeight="1" spans="1:3">
      <c r="A972" s="66">
        <v>2140130</v>
      </c>
      <c r="B972" s="66" t="s">
        <v>895</v>
      </c>
      <c r="C972" s="37">
        <v>0</v>
      </c>
    </row>
    <row r="973" customHeight="1" spans="1:3">
      <c r="A973" s="66">
        <v>2140131</v>
      </c>
      <c r="B973" s="66" t="s">
        <v>896</v>
      </c>
      <c r="C973" s="37">
        <v>0</v>
      </c>
    </row>
    <row r="974" customHeight="1" spans="1:3">
      <c r="A974" s="66">
        <v>2140133</v>
      </c>
      <c r="B974" s="66" t="s">
        <v>897</v>
      </c>
      <c r="C974" s="37">
        <v>0</v>
      </c>
    </row>
    <row r="975" customHeight="1" spans="1:3">
      <c r="A975" s="66">
        <v>2140136</v>
      </c>
      <c r="B975" s="66" t="s">
        <v>898</v>
      </c>
      <c r="C975" s="37">
        <v>328</v>
      </c>
    </row>
    <row r="976" customHeight="1" spans="1:3">
      <c r="A976" s="66">
        <v>2140138</v>
      </c>
      <c r="B976" s="66" t="s">
        <v>899</v>
      </c>
      <c r="C976" s="37">
        <v>0</v>
      </c>
    </row>
    <row r="977" customHeight="1" spans="1:3">
      <c r="A977" s="66">
        <v>2140199</v>
      </c>
      <c r="B977" s="66" t="s">
        <v>900</v>
      </c>
      <c r="C977" s="37">
        <v>358</v>
      </c>
    </row>
    <row r="978" customHeight="1" spans="1:3">
      <c r="A978" s="66">
        <v>21402</v>
      </c>
      <c r="B978" s="49" t="s">
        <v>901</v>
      </c>
      <c r="C978" s="37">
        <f>SUM(C979:C987)</f>
        <v>0</v>
      </c>
    </row>
    <row r="979" customHeight="1" spans="1:3">
      <c r="A979" s="66">
        <v>2140201</v>
      </c>
      <c r="B979" s="66" t="s">
        <v>159</v>
      </c>
      <c r="C979" s="37">
        <v>0</v>
      </c>
    </row>
    <row r="980" customHeight="1" spans="1:3">
      <c r="A980" s="66">
        <v>2140202</v>
      </c>
      <c r="B980" s="66" t="s">
        <v>160</v>
      </c>
      <c r="C980" s="37">
        <v>0</v>
      </c>
    </row>
    <row r="981" customHeight="1" spans="1:3">
      <c r="A981" s="66">
        <v>2140203</v>
      </c>
      <c r="B981" s="66" t="s">
        <v>161</v>
      </c>
      <c r="C981" s="37">
        <v>0</v>
      </c>
    </row>
    <row r="982" customHeight="1" spans="1:3">
      <c r="A982" s="66">
        <v>2140204</v>
      </c>
      <c r="B982" s="66" t="s">
        <v>902</v>
      </c>
      <c r="C982" s="37">
        <v>0</v>
      </c>
    </row>
    <row r="983" customHeight="1" spans="1:3">
      <c r="A983" s="66">
        <v>2140205</v>
      </c>
      <c r="B983" s="66" t="s">
        <v>903</v>
      </c>
      <c r="C983" s="37">
        <v>0</v>
      </c>
    </row>
    <row r="984" customHeight="1" spans="1:3">
      <c r="A984" s="66">
        <v>2140206</v>
      </c>
      <c r="B984" s="66" t="s">
        <v>904</v>
      </c>
      <c r="C984" s="37">
        <v>0</v>
      </c>
    </row>
    <row r="985" customHeight="1" spans="1:3">
      <c r="A985" s="66">
        <v>2140207</v>
      </c>
      <c r="B985" s="66" t="s">
        <v>905</v>
      </c>
      <c r="C985" s="37">
        <v>0</v>
      </c>
    </row>
    <row r="986" customHeight="1" spans="1:3">
      <c r="A986" s="66">
        <v>2140208</v>
      </c>
      <c r="B986" s="66" t="s">
        <v>906</v>
      </c>
      <c r="C986" s="37">
        <v>0</v>
      </c>
    </row>
    <row r="987" customHeight="1" spans="1:3">
      <c r="A987" s="66">
        <v>2140299</v>
      </c>
      <c r="B987" s="66" t="s">
        <v>907</v>
      </c>
      <c r="C987" s="37">
        <v>0</v>
      </c>
    </row>
    <row r="988" customHeight="1" spans="1:3">
      <c r="A988" s="66">
        <v>21403</v>
      </c>
      <c r="B988" s="49" t="s">
        <v>908</v>
      </c>
      <c r="C988" s="37">
        <f>SUM(C989:C997)</f>
        <v>0</v>
      </c>
    </row>
    <row r="989" customHeight="1" spans="1:3">
      <c r="A989" s="66">
        <v>2140301</v>
      </c>
      <c r="B989" s="66" t="s">
        <v>159</v>
      </c>
      <c r="C989" s="37">
        <v>0</v>
      </c>
    </row>
    <row r="990" customHeight="1" spans="1:3">
      <c r="A990" s="66">
        <v>2140302</v>
      </c>
      <c r="B990" s="66" t="s">
        <v>160</v>
      </c>
      <c r="C990" s="37">
        <v>0</v>
      </c>
    </row>
    <row r="991" customHeight="1" spans="1:3">
      <c r="A991" s="66">
        <v>2140303</v>
      </c>
      <c r="B991" s="66" t="s">
        <v>161</v>
      </c>
      <c r="C991" s="37">
        <v>0</v>
      </c>
    </row>
    <row r="992" customHeight="1" spans="1:3">
      <c r="A992" s="66">
        <v>2140304</v>
      </c>
      <c r="B992" s="66" t="s">
        <v>909</v>
      </c>
      <c r="C992" s="37">
        <v>0</v>
      </c>
    </row>
    <row r="993" customHeight="1" spans="1:3">
      <c r="A993" s="66">
        <v>2140305</v>
      </c>
      <c r="B993" s="66" t="s">
        <v>910</v>
      </c>
      <c r="C993" s="37">
        <v>0</v>
      </c>
    </row>
    <row r="994" customHeight="1" spans="1:3">
      <c r="A994" s="66">
        <v>2140306</v>
      </c>
      <c r="B994" s="66" t="s">
        <v>911</v>
      </c>
      <c r="C994" s="37">
        <v>0</v>
      </c>
    </row>
    <row r="995" customHeight="1" spans="1:3">
      <c r="A995" s="66">
        <v>2140307</v>
      </c>
      <c r="B995" s="66" t="s">
        <v>912</v>
      </c>
      <c r="C995" s="37">
        <v>0</v>
      </c>
    </row>
    <row r="996" customHeight="1" spans="1:3">
      <c r="A996" s="66">
        <v>2140308</v>
      </c>
      <c r="B996" s="66" t="s">
        <v>913</v>
      </c>
      <c r="C996" s="37">
        <v>0</v>
      </c>
    </row>
    <row r="997" customHeight="1" spans="1:3">
      <c r="A997" s="66">
        <v>2140399</v>
      </c>
      <c r="B997" s="66" t="s">
        <v>914</v>
      </c>
      <c r="C997" s="37">
        <v>0</v>
      </c>
    </row>
    <row r="998" customHeight="1" spans="1:3">
      <c r="A998" s="66">
        <v>21405</v>
      </c>
      <c r="B998" s="49" t="s">
        <v>915</v>
      </c>
      <c r="C998" s="37">
        <f>SUM(C999:C1004)</f>
        <v>0</v>
      </c>
    </row>
    <row r="999" customHeight="1" spans="1:3">
      <c r="A999" s="66">
        <v>2140501</v>
      </c>
      <c r="B999" s="66" t="s">
        <v>159</v>
      </c>
      <c r="C999" s="37">
        <v>0</v>
      </c>
    </row>
    <row r="1000" customHeight="1" spans="1:3">
      <c r="A1000" s="66">
        <v>2140502</v>
      </c>
      <c r="B1000" s="66" t="s">
        <v>160</v>
      </c>
      <c r="C1000" s="37">
        <v>0</v>
      </c>
    </row>
    <row r="1001" customHeight="1" spans="1:3">
      <c r="A1001" s="66">
        <v>2140503</v>
      </c>
      <c r="B1001" s="66" t="s">
        <v>161</v>
      </c>
      <c r="C1001" s="37">
        <v>0</v>
      </c>
    </row>
    <row r="1002" customHeight="1" spans="1:3">
      <c r="A1002" s="66">
        <v>2140504</v>
      </c>
      <c r="B1002" s="66" t="s">
        <v>906</v>
      </c>
      <c r="C1002" s="37">
        <v>0</v>
      </c>
    </row>
    <row r="1003" customHeight="1" spans="1:3">
      <c r="A1003" s="66">
        <v>2140505</v>
      </c>
      <c r="B1003" s="66" t="s">
        <v>916</v>
      </c>
      <c r="C1003" s="37">
        <v>0</v>
      </c>
    </row>
    <row r="1004" customHeight="1" spans="1:3">
      <c r="A1004" s="66">
        <v>2140599</v>
      </c>
      <c r="B1004" s="66" t="s">
        <v>917</v>
      </c>
      <c r="C1004" s="37">
        <v>0</v>
      </c>
    </row>
    <row r="1005" customHeight="1" spans="1:3">
      <c r="A1005" s="66">
        <v>21406</v>
      </c>
      <c r="B1005" s="49" t="s">
        <v>918</v>
      </c>
      <c r="C1005" s="37">
        <f>SUM(C1006:C1009)</f>
        <v>319</v>
      </c>
    </row>
    <row r="1006" customHeight="1" spans="1:3">
      <c r="A1006" s="66">
        <v>2140601</v>
      </c>
      <c r="B1006" s="66" t="s">
        <v>919</v>
      </c>
      <c r="C1006" s="37">
        <v>99</v>
      </c>
    </row>
    <row r="1007" customHeight="1" spans="1:3">
      <c r="A1007" s="66">
        <v>2140602</v>
      </c>
      <c r="B1007" s="66" t="s">
        <v>920</v>
      </c>
      <c r="C1007" s="37">
        <v>157</v>
      </c>
    </row>
    <row r="1008" customHeight="1" spans="1:3">
      <c r="A1008" s="66">
        <v>2140603</v>
      </c>
      <c r="B1008" s="66" t="s">
        <v>921</v>
      </c>
      <c r="C1008" s="37">
        <v>0</v>
      </c>
    </row>
    <row r="1009" customHeight="1" spans="1:3">
      <c r="A1009" s="66">
        <v>2140699</v>
      </c>
      <c r="B1009" s="66" t="s">
        <v>922</v>
      </c>
      <c r="C1009" s="37">
        <v>63</v>
      </c>
    </row>
    <row r="1010" customHeight="1" spans="1:3">
      <c r="A1010" s="66">
        <v>21499</v>
      </c>
      <c r="B1010" s="49" t="s">
        <v>923</v>
      </c>
      <c r="C1010" s="37">
        <f>SUM(C1011:C1012)</f>
        <v>1162</v>
      </c>
    </row>
    <row r="1011" customHeight="1" spans="1:3">
      <c r="A1011" s="66">
        <v>2149901</v>
      </c>
      <c r="B1011" s="66" t="s">
        <v>924</v>
      </c>
      <c r="C1011" s="37">
        <v>0</v>
      </c>
    </row>
    <row r="1012" customHeight="1" spans="1:3">
      <c r="A1012" s="66">
        <v>2149999</v>
      </c>
      <c r="B1012" s="66" t="s">
        <v>925</v>
      </c>
      <c r="C1012" s="37">
        <v>1162</v>
      </c>
    </row>
    <row r="1013" customHeight="1" spans="1:3">
      <c r="A1013" s="66">
        <v>215</v>
      </c>
      <c r="B1013" s="49" t="s">
        <v>926</v>
      </c>
      <c r="C1013" s="37">
        <f>SUM(C1014,C1024,C1040,C1045,C1056,C1063,C1071)</f>
        <v>2268</v>
      </c>
    </row>
    <row r="1014" customHeight="1" spans="1:3">
      <c r="A1014" s="66">
        <v>21501</v>
      </c>
      <c r="B1014" s="49" t="s">
        <v>927</v>
      </c>
      <c r="C1014" s="37">
        <f>SUM(C1015:C1023)</f>
        <v>0</v>
      </c>
    </row>
    <row r="1015" customHeight="1" spans="1:3">
      <c r="A1015" s="66">
        <v>2150101</v>
      </c>
      <c r="B1015" s="66" t="s">
        <v>159</v>
      </c>
      <c r="C1015" s="37">
        <v>0</v>
      </c>
    </row>
    <row r="1016" customHeight="1" spans="1:3">
      <c r="A1016" s="66">
        <v>2150102</v>
      </c>
      <c r="B1016" s="66" t="s">
        <v>160</v>
      </c>
      <c r="C1016" s="37">
        <v>0</v>
      </c>
    </row>
    <row r="1017" customHeight="1" spans="1:3">
      <c r="A1017" s="66">
        <v>2150103</v>
      </c>
      <c r="B1017" s="66" t="s">
        <v>161</v>
      </c>
      <c r="C1017" s="37">
        <v>0</v>
      </c>
    </row>
    <row r="1018" customHeight="1" spans="1:3">
      <c r="A1018" s="66">
        <v>2150104</v>
      </c>
      <c r="B1018" s="66" t="s">
        <v>928</v>
      </c>
      <c r="C1018" s="37">
        <v>0</v>
      </c>
    </row>
    <row r="1019" customHeight="1" spans="1:3">
      <c r="A1019" s="66">
        <v>2150105</v>
      </c>
      <c r="B1019" s="66" t="s">
        <v>929</v>
      </c>
      <c r="C1019" s="37">
        <v>0</v>
      </c>
    </row>
    <row r="1020" customHeight="1" spans="1:3">
      <c r="A1020" s="66">
        <v>2150106</v>
      </c>
      <c r="B1020" s="66" t="s">
        <v>930</v>
      </c>
      <c r="C1020" s="37">
        <v>0</v>
      </c>
    </row>
    <row r="1021" customHeight="1" spans="1:3">
      <c r="A1021" s="66">
        <v>2150107</v>
      </c>
      <c r="B1021" s="66" t="s">
        <v>931</v>
      </c>
      <c r="C1021" s="37">
        <v>0</v>
      </c>
    </row>
    <row r="1022" customHeight="1" spans="1:3">
      <c r="A1022" s="66">
        <v>2150108</v>
      </c>
      <c r="B1022" s="66" t="s">
        <v>932</v>
      </c>
      <c r="C1022" s="37">
        <v>0</v>
      </c>
    </row>
    <row r="1023" customHeight="1" spans="1:3">
      <c r="A1023" s="66">
        <v>2150199</v>
      </c>
      <c r="B1023" s="66" t="s">
        <v>933</v>
      </c>
      <c r="C1023" s="37">
        <v>0</v>
      </c>
    </row>
    <row r="1024" customHeight="1" spans="1:3">
      <c r="A1024" s="66">
        <v>21502</v>
      </c>
      <c r="B1024" s="49" t="s">
        <v>934</v>
      </c>
      <c r="C1024" s="37">
        <f>SUM(C1025:C1039)</f>
        <v>40</v>
      </c>
    </row>
    <row r="1025" customHeight="1" spans="1:3">
      <c r="A1025" s="66">
        <v>2150201</v>
      </c>
      <c r="B1025" s="66" t="s">
        <v>159</v>
      </c>
      <c r="C1025" s="37">
        <v>0</v>
      </c>
    </row>
    <row r="1026" customHeight="1" spans="1:3">
      <c r="A1026" s="66">
        <v>2150202</v>
      </c>
      <c r="B1026" s="66" t="s">
        <v>160</v>
      </c>
      <c r="C1026" s="37">
        <v>0</v>
      </c>
    </row>
    <row r="1027" customHeight="1" spans="1:3">
      <c r="A1027" s="66">
        <v>2150203</v>
      </c>
      <c r="B1027" s="66" t="s">
        <v>161</v>
      </c>
      <c r="C1027" s="37">
        <v>0</v>
      </c>
    </row>
    <row r="1028" customHeight="1" spans="1:3">
      <c r="A1028" s="66">
        <v>2150204</v>
      </c>
      <c r="B1028" s="66" t="s">
        <v>935</v>
      </c>
      <c r="C1028" s="37">
        <v>0</v>
      </c>
    </row>
    <row r="1029" customHeight="1" spans="1:3">
      <c r="A1029" s="66">
        <v>2150205</v>
      </c>
      <c r="B1029" s="66" t="s">
        <v>936</v>
      </c>
      <c r="C1029" s="37">
        <v>0</v>
      </c>
    </row>
    <row r="1030" customHeight="1" spans="1:3">
      <c r="A1030" s="66">
        <v>2150206</v>
      </c>
      <c r="B1030" s="66" t="s">
        <v>937</v>
      </c>
      <c r="C1030" s="37">
        <v>0</v>
      </c>
    </row>
    <row r="1031" customHeight="1" spans="1:3">
      <c r="A1031" s="66">
        <v>2150207</v>
      </c>
      <c r="B1031" s="66" t="s">
        <v>938</v>
      </c>
      <c r="C1031" s="37">
        <v>0</v>
      </c>
    </row>
    <row r="1032" customHeight="1" spans="1:3">
      <c r="A1032" s="66">
        <v>2150208</v>
      </c>
      <c r="B1032" s="66" t="s">
        <v>939</v>
      </c>
      <c r="C1032" s="37">
        <v>0</v>
      </c>
    </row>
    <row r="1033" customHeight="1" spans="1:3">
      <c r="A1033" s="66">
        <v>2150209</v>
      </c>
      <c r="B1033" s="66" t="s">
        <v>940</v>
      </c>
      <c r="C1033" s="37">
        <v>0</v>
      </c>
    </row>
    <row r="1034" customHeight="1" spans="1:3">
      <c r="A1034" s="66">
        <v>2150210</v>
      </c>
      <c r="B1034" s="66" t="s">
        <v>941</v>
      </c>
      <c r="C1034" s="37">
        <v>0</v>
      </c>
    </row>
    <row r="1035" customHeight="1" spans="1:3">
      <c r="A1035" s="66">
        <v>2150212</v>
      </c>
      <c r="B1035" s="66" t="s">
        <v>942</v>
      </c>
      <c r="C1035" s="37">
        <v>0</v>
      </c>
    </row>
    <row r="1036" customHeight="1" spans="1:3">
      <c r="A1036" s="66">
        <v>2150213</v>
      </c>
      <c r="B1036" s="66" t="s">
        <v>943</v>
      </c>
      <c r="C1036" s="37">
        <v>0</v>
      </c>
    </row>
    <row r="1037" customHeight="1" spans="1:3">
      <c r="A1037" s="66">
        <v>2150214</v>
      </c>
      <c r="B1037" s="66" t="s">
        <v>944</v>
      </c>
      <c r="C1037" s="37">
        <v>0</v>
      </c>
    </row>
    <row r="1038" customHeight="1" spans="1:3">
      <c r="A1038" s="66">
        <v>2150215</v>
      </c>
      <c r="B1038" s="66" t="s">
        <v>945</v>
      </c>
      <c r="C1038" s="37">
        <v>0</v>
      </c>
    </row>
    <row r="1039" customHeight="1" spans="1:3">
      <c r="A1039" s="66">
        <v>2150299</v>
      </c>
      <c r="B1039" s="66" t="s">
        <v>946</v>
      </c>
      <c r="C1039" s="37">
        <v>40</v>
      </c>
    </row>
    <row r="1040" customHeight="1" spans="1:3">
      <c r="A1040" s="66">
        <v>21503</v>
      </c>
      <c r="B1040" s="49" t="s">
        <v>947</v>
      </c>
      <c r="C1040" s="37">
        <f>SUM(C1041:C1044)</f>
        <v>0</v>
      </c>
    </row>
    <row r="1041" customHeight="1" spans="1:3">
      <c r="A1041" s="66">
        <v>2150301</v>
      </c>
      <c r="B1041" s="66" t="s">
        <v>159</v>
      </c>
      <c r="C1041" s="37">
        <v>0</v>
      </c>
    </row>
    <row r="1042" customHeight="1" spans="1:3">
      <c r="A1042" s="66">
        <v>2150302</v>
      </c>
      <c r="B1042" s="66" t="s">
        <v>160</v>
      </c>
      <c r="C1042" s="37">
        <v>0</v>
      </c>
    </row>
    <row r="1043" customHeight="1" spans="1:3">
      <c r="A1043" s="66">
        <v>2150303</v>
      </c>
      <c r="B1043" s="66" t="s">
        <v>161</v>
      </c>
      <c r="C1043" s="37">
        <v>0</v>
      </c>
    </row>
    <row r="1044" customHeight="1" spans="1:3">
      <c r="A1044" s="66">
        <v>2150399</v>
      </c>
      <c r="B1044" s="66" t="s">
        <v>948</v>
      </c>
      <c r="C1044" s="37">
        <v>0</v>
      </c>
    </row>
    <row r="1045" customHeight="1" spans="1:3">
      <c r="A1045" s="66">
        <v>21505</v>
      </c>
      <c r="B1045" s="49" t="s">
        <v>949</v>
      </c>
      <c r="C1045" s="37">
        <f>SUM(C1046:C1055)</f>
        <v>1992</v>
      </c>
    </row>
    <row r="1046" customHeight="1" spans="1:3">
      <c r="A1046" s="66">
        <v>2150501</v>
      </c>
      <c r="B1046" s="66" t="s">
        <v>159</v>
      </c>
      <c r="C1046" s="37">
        <v>0</v>
      </c>
    </row>
    <row r="1047" customHeight="1" spans="1:3">
      <c r="A1047" s="66">
        <v>2150502</v>
      </c>
      <c r="B1047" s="66" t="s">
        <v>160</v>
      </c>
      <c r="C1047" s="37">
        <v>4</v>
      </c>
    </row>
    <row r="1048" customHeight="1" spans="1:3">
      <c r="A1048" s="66">
        <v>2150503</v>
      </c>
      <c r="B1048" s="66" t="s">
        <v>161</v>
      </c>
      <c r="C1048" s="37">
        <v>0</v>
      </c>
    </row>
    <row r="1049" customHeight="1" spans="1:3">
      <c r="A1049" s="66">
        <v>2150505</v>
      </c>
      <c r="B1049" s="66" t="s">
        <v>950</v>
      </c>
      <c r="C1049" s="37">
        <v>0</v>
      </c>
    </row>
    <row r="1050" customHeight="1" spans="1:3">
      <c r="A1050" s="66">
        <v>2150507</v>
      </c>
      <c r="B1050" s="66" t="s">
        <v>951</v>
      </c>
      <c r="C1050" s="37">
        <v>0</v>
      </c>
    </row>
    <row r="1051" customHeight="1" spans="1:3">
      <c r="A1051" s="66">
        <v>2150508</v>
      </c>
      <c r="B1051" s="66" t="s">
        <v>952</v>
      </c>
      <c r="C1051" s="37">
        <v>0</v>
      </c>
    </row>
    <row r="1052" customHeight="1" spans="1:3">
      <c r="A1052" s="66">
        <v>2150516</v>
      </c>
      <c r="B1052" s="66" t="s">
        <v>953</v>
      </c>
      <c r="C1052" s="37">
        <v>0</v>
      </c>
    </row>
    <row r="1053" customHeight="1" spans="1:3">
      <c r="A1053" s="66">
        <v>2150517</v>
      </c>
      <c r="B1053" s="66" t="s">
        <v>954</v>
      </c>
      <c r="C1053" s="37">
        <v>1988</v>
      </c>
    </row>
    <row r="1054" customHeight="1" spans="1:3">
      <c r="A1054" s="66">
        <v>2150550</v>
      </c>
      <c r="B1054" s="66" t="s">
        <v>168</v>
      </c>
      <c r="C1054" s="37">
        <v>0</v>
      </c>
    </row>
    <row r="1055" customHeight="1" spans="1:3">
      <c r="A1055" s="66">
        <v>2150599</v>
      </c>
      <c r="B1055" s="66" t="s">
        <v>955</v>
      </c>
      <c r="C1055" s="37">
        <v>0</v>
      </c>
    </row>
    <row r="1056" customHeight="1" spans="1:3">
      <c r="A1056" s="66">
        <v>21507</v>
      </c>
      <c r="B1056" s="49" t="s">
        <v>956</v>
      </c>
      <c r="C1056" s="37">
        <f>SUM(C1057:C1062)</f>
        <v>0</v>
      </c>
    </row>
    <row r="1057" customHeight="1" spans="1:3">
      <c r="A1057" s="66">
        <v>2150701</v>
      </c>
      <c r="B1057" s="66" t="s">
        <v>159</v>
      </c>
      <c r="C1057" s="37">
        <v>0</v>
      </c>
    </row>
    <row r="1058" customHeight="1" spans="1:3">
      <c r="A1058" s="66">
        <v>2150702</v>
      </c>
      <c r="B1058" s="66" t="s">
        <v>160</v>
      </c>
      <c r="C1058" s="37">
        <v>0</v>
      </c>
    </row>
    <row r="1059" customHeight="1" spans="1:3">
      <c r="A1059" s="66">
        <v>2150703</v>
      </c>
      <c r="B1059" s="66" t="s">
        <v>161</v>
      </c>
      <c r="C1059" s="37">
        <v>0</v>
      </c>
    </row>
    <row r="1060" customHeight="1" spans="1:3">
      <c r="A1060" s="66">
        <v>2150704</v>
      </c>
      <c r="B1060" s="66" t="s">
        <v>957</v>
      </c>
      <c r="C1060" s="37">
        <v>0</v>
      </c>
    </row>
    <row r="1061" customHeight="1" spans="1:3">
      <c r="A1061" s="66">
        <v>2150705</v>
      </c>
      <c r="B1061" s="66" t="s">
        <v>958</v>
      </c>
      <c r="C1061" s="37">
        <v>0</v>
      </c>
    </row>
    <row r="1062" customHeight="1" spans="1:3">
      <c r="A1062" s="66">
        <v>2150799</v>
      </c>
      <c r="B1062" s="66" t="s">
        <v>959</v>
      </c>
      <c r="C1062" s="37">
        <v>0</v>
      </c>
    </row>
    <row r="1063" customHeight="1" spans="1:3">
      <c r="A1063" s="66">
        <v>21508</v>
      </c>
      <c r="B1063" s="49" t="s">
        <v>960</v>
      </c>
      <c r="C1063" s="37">
        <f>SUM(C1064:C1070)</f>
        <v>236</v>
      </c>
    </row>
    <row r="1064" customHeight="1" spans="1:3">
      <c r="A1064" s="66">
        <v>2150801</v>
      </c>
      <c r="B1064" s="66" t="s">
        <v>159</v>
      </c>
      <c r="C1064" s="37">
        <v>114</v>
      </c>
    </row>
    <row r="1065" customHeight="1" spans="1:3">
      <c r="A1065" s="66">
        <v>2150802</v>
      </c>
      <c r="B1065" s="66" t="s">
        <v>160</v>
      </c>
      <c r="C1065" s="37">
        <v>2</v>
      </c>
    </row>
    <row r="1066" customHeight="1" spans="1:3">
      <c r="A1066" s="66">
        <v>2150803</v>
      </c>
      <c r="B1066" s="66" t="s">
        <v>161</v>
      </c>
      <c r="C1066" s="37">
        <v>0</v>
      </c>
    </row>
    <row r="1067" customHeight="1" spans="1:3">
      <c r="A1067" s="66">
        <v>2150804</v>
      </c>
      <c r="B1067" s="66" t="s">
        <v>961</v>
      </c>
      <c r="C1067" s="37">
        <v>0</v>
      </c>
    </row>
    <row r="1068" customHeight="1" spans="1:3">
      <c r="A1068" s="66">
        <v>2150805</v>
      </c>
      <c r="B1068" s="66" t="s">
        <v>962</v>
      </c>
      <c r="C1068" s="37">
        <v>74</v>
      </c>
    </row>
    <row r="1069" customHeight="1" spans="1:3">
      <c r="A1069" s="66">
        <v>2150806</v>
      </c>
      <c r="B1069" s="66" t="s">
        <v>963</v>
      </c>
      <c r="C1069" s="37">
        <v>0</v>
      </c>
    </row>
    <row r="1070" customHeight="1" spans="1:3">
      <c r="A1070" s="66">
        <v>2150899</v>
      </c>
      <c r="B1070" s="66" t="s">
        <v>964</v>
      </c>
      <c r="C1070" s="37">
        <v>46</v>
      </c>
    </row>
    <row r="1071" customHeight="1" spans="1:3">
      <c r="A1071" s="66">
        <v>21599</v>
      </c>
      <c r="B1071" s="49" t="s">
        <v>965</v>
      </c>
      <c r="C1071" s="37">
        <f>SUM(C1072:C1076)</f>
        <v>0</v>
      </c>
    </row>
    <row r="1072" customHeight="1" spans="1:3">
      <c r="A1072" s="66">
        <v>2159901</v>
      </c>
      <c r="B1072" s="66" t="s">
        <v>966</v>
      </c>
      <c r="C1072" s="37">
        <v>0</v>
      </c>
    </row>
    <row r="1073" customHeight="1" spans="1:3">
      <c r="A1073" s="66">
        <v>2159904</v>
      </c>
      <c r="B1073" s="66" t="s">
        <v>967</v>
      </c>
      <c r="C1073" s="37">
        <v>0</v>
      </c>
    </row>
    <row r="1074" customHeight="1" spans="1:3">
      <c r="A1074" s="66">
        <v>2159905</v>
      </c>
      <c r="B1074" s="66" t="s">
        <v>968</v>
      </c>
      <c r="C1074" s="37">
        <v>0</v>
      </c>
    </row>
    <row r="1075" customHeight="1" spans="1:3">
      <c r="A1075" s="66">
        <v>2159906</v>
      </c>
      <c r="B1075" s="66" t="s">
        <v>969</v>
      </c>
      <c r="C1075" s="37">
        <v>0</v>
      </c>
    </row>
    <row r="1076" customHeight="1" spans="1:3">
      <c r="A1076" s="66">
        <v>2159999</v>
      </c>
      <c r="B1076" s="66" t="s">
        <v>970</v>
      </c>
      <c r="C1076" s="37">
        <v>0</v>
      </c>
    </row>
    <row r="1077" customHeight="1" spans="1:3">
      <c r="A1077" s="66">
        <v>216</v>
      </c>
      <c r="B1077" s="49" t="s">
        <v>971</v>
      </c>
      <c r="C1077" s="37">
        <f>SUM(C1078,C1088,C1094)</f>
        <v>495</v>
      </c>
    </row>
    <row r="1078" customHeight="1" spans="1:3">
      <c r="A1078" s="66">
        <v>21602</v>
      </c>
      <c r="B1078" s="49" t="s">
        <v>972</v>
      </c>
      <c r="C1078" s="37">
        <f>SUM(C1079:C1087)</f>
        <v>489</v>
      </c>
    </row>
    <row r="1079" customHeight="1" spans="1:3">
      <c r="A1079" s="66">
        <v>2160201</v>
      </c>
      <c r="B1079" s="66" t="s">
        <v>159</v>
      </c>
      <c r="C1079" s="37">
        <v>352</v>
      </c>
    </row>
    <row r="1080" customHeight="1" spans="1:3">
      <c r="A1080" s="66">
        <v>2160202</v>
      </c>
      <c r="B1080" s="66" t="s">
        <v>160</v>
      </c>
      <c r="C1080" s="37">
        <v>11</v>
      </c>
    </row>
    <row r="1081" customHeight="1" spans="1:3">
      <c r="A1081" s="66">
        <v>2160203</v>
      </c>
      <c r="B1081" s="66" t="s">
        <v>161</v>
      </c>
      <c r="C1081" s="37">
        <v>0</v>
      </c>
    </row>
    <row r="1082" customHeight="1" spans="1:3">
      <c r="A1082" s="66">
        <v>2160216</v>
      </c>
      <c r="B1082" s="66" t="s">
        <v>973</v>
      </c>
      <c r="C1082" s="37">
        <v>0</v>
      </c>
    </row>
    <row r="1083" customHeight="1" spans="1:3">
      <c r="A1083" s="66">
        <v>2160217</v>
      </c>
      <c r="B1083" s="66" t="s">
        <v>974</v>
      </c>
      <c r="C1083" s="37">
        <v>0</v>
      </c>
    </row>
    <row r="1084" customHeight="1" spans="1:3">
      <c r="A1084" s="66">
        <v>2160218</v>
      </c>
      <c r="B1084" s="66" t="s">
        <v>975</v>
      </c>
      <c r="C1084" s="37">
        <v>0</v>
      </c>
    </row>
    <row r="1085" customHeight="1" spans="1:3">
      <c r="A1085" s="66">
        <v>2160219</v>
      </c>
      <c r="B1085" s="66" t="s">
        <v>976</v>
      </c>
      <c r="C1085" s="37">
        <v>0</v>
      </c>
    </row>
    <row r="1086" customHeight="1" spans="1:3">
      <c r="A1086" s="66">
        <v>2160250</v>
      </c>
      <c r="B1086" s="66" t="s">
        <v>168</v>
      </c>
      <c r="C1086" s="37">
        <v>0</v>
      </c>
    </row>
    <row r="1087" customHeight="1" spans="1:3">
      <c r="A1087" s="66">
        <v>2160299</v>
      </c>
      <c r="B1087" s="66" t="s">
        <v>977</v>
      </c>
      <c r="C1087" s="37">
        <v>126</v>
      </c>
    </row>
    <row r="1088" customHeight="1" spans="1:3">
      <c r="A1088" s="66">
        <v>21606</v>
      </c>
      <c r="B1088" s="49" t="s">
        <v>978</v>
      </c>
      <c r="C1088" s="37">
        <f>SUM(C1089:C1093)</f>
        <v>6</v>
      </c>
    </row>
    <row r="1089" customHeight="1" spans="1:3">
      <c r="A1089" s="66">
        <v>2160601</v>
      </c>
      <c r="B1089" s="66" t="s">
        <v>159</v>
      </c>
      <c r="C1089" s="37">
        <v>0</v>
      </c>
    </row>
    <row r="1090" customHeight="1" spans="1:3">
      <c r="A1090" s="66">
        <v>2160602</v>
      </c>
      <c r="B1090" s="66" t="s">
        <v>160</v>
      </c>
      <c r="C1090" s="37">
        <v>0</v>
      </c>
    </row>
    <row r="1091" customHeight="1" spans="1:3">
      <c r="A1091" s="66">
        <v>2160603</v>
      </c>
      <c r="B1091" s="66" t="s">
        <v>161</v>
      </c>
      <c r="C1091" s="37">
        <v>0</v>
      </c>
    </row>
    <row r="1092" customHeight="1" spans="1:3">
      <c r="A1092" s="66">
        <v>2160607</v>
      </c>
      <c r="B1092" s="66" t="s">
        <v>979</v>
      </c>
      <c r="C1092" s="37">
        <v>0</v>
      </c>
    </row>
    <row r="1093" customHeight="1" spans="1:3">
      <c r="A1093" s="66">
        <v>2160699</v>
      </c>
      <c r="B1093" s="66" t="s">
        <v>980</v>
      </c>
      <c r="C1093" s="37">
        <v>6</v>
      </c>
    </row>
    <row r="1094" customHeight="1" spans="1:3">
      <c r="A1094" s="66">
        <v>21699</v>
      </c>
      <c r="B1094" s="49" t="s">
        <v>981</v>
      </c>
      <c r="C1094" s="37">
        <f>SUM(C1095:C1096)</f>
        <v>0</v>
      </c>
    </row>
    <row r="1095" customHeight="1" spans="1:3">
      <c r="A1095" s="66">
        <v>2169901</v>
      </c>
      <c r="B1095" s="66" t="s">
        <v>982</v>
      </c>
      <c r="C1095" s="37">
        <v>0</v>
      </c>
    </row>
    <row r="1096" customHeight="1" spans="1:3">
      <c r="A1096" s="66">
        <v>2169999</v>
      </c>
      <c r="B1096" s="66" t="s">
        <v>983</v>
      </c>
      <c r="C1096" s="37">
        <v>0</v>
      </c>
    </row>
    <row r="1097" customHeight="1" spans="1:3">
      <c r="A1097" s="66">
        <v>217</v>
      </c>
      <c r="B1097" s="49" t="s">
        <v>984</v>
      </c>
      <c r="C1097" s="37">
        <f>SUM(C1098,C1105,C1115,C1121,C1124)</f>
        <v>50</v>
      </c>
    </row>
    <row r="1098" customHeight="1" spans="1:3">
      <c r="A1098" s="66">
        <v>21701</v>
      </c>
      <c r="B1098" s="49" t="s">
        <v>985</v>
      </c>
      <c r="C1098" s="37">
        <f>SUM(C1099:C1104)</f>
        <v>0</v>
      </c>
    </row>
    <row r="1099" customHeight="1" spans="1:3">
      <c r="A1099" s="66">
        <v>2170101</v>
      </c>
      <c r="B1099" s="66" t="s">
        <v>159</v>
      </c>
      <c r="C1099" s="37">
        <v>0</v>
      </c>
    </row>
    <row r="1100" customHeight="1" spans="1:3">
      <c r="A1100" s="66">
        <v>2170102</v>
      </c>
      <c r="B1100" s="66" t="s">
        <v>160</v>
      </c>
      <c r="C1100" s="37">
        <v>0</v>
      </c>
    </row>
    <row r="1101" customHeight="1" spans="1:3">
      <c r="A1101" s="66">
        <v>2170103</v>
      </c>
      <c r="B1101" s="66" t="s">
        <v>161</v>
      </c>
      <c r="C1101" s="37">
        <v>0</v>
      </c>
    </row>
    <row r="1102" customHeight="1" spans="1:3">
      <c r="A1102" s="66">
        <v>2170104</v>
      </c>
      <c r="B1102" s="66" t="s">
        <v>986</v>
      </c>
      <c r="C1102" s="37">
        <v>0</v>
      </c>
    </row>
    <row r="1103" customHeight="1" spans="1:3">
      <c r="A1103" s="66">
        <v>2170150</v>
      </c>
      <c r="B1103" s="66" t="s">
        <v>168</v>
      </c>
      <c r="C1103" s="37">
        <v>0</v>
      </c>
    </row>
    <row r="1104" customHeight="1" spans="1:3">
      <c r="A1104" s="66">
        <v>2170199</v>
      </c>
      <c r="B1104" s="66" t="s">
        <v>987</v>
      </c>
      <c r="C1104" s="37">
        <v>0</v>
      </c>
    </row>
    <row r="1105" customHeight="1" spans="1:3">
      <c r="A1105" s="66">
        <v>21702</v>
      </c>
      <c r="B1105" s="49" t="s">
        <v>988</v>
      </c>
      <c r="C1105" s="37">
        <f>SUM(C1106:C1114)</f>
        <v>0</v>
      </c>
    </row>
    <row r="1106" customHeight="1" spans="1:3">
      <c r="A1106" s="66">
        <v>2170201</v>
      </c>
      <c r="B1106" s="66" t="s">
        <v>989</v>
      </c>
      <c r="C1106" s="37">
        <v>0</v>
      </c>
    </row>
    <row r="1107" customHeight="1" spans="1:3">
      <c r="A1107" s="66">
        <v>2170202</v>
      </c>
      <c r="B1107" s="66" t="s">
        <v>990</v>
      </c>
      <c r="C1107" s="37">
        <v>0</v>
      </c>
    </row>
    <row r="1108" customHeight="1" spans="1:3">
      <c r="A1108" s="66">
        <v>2170203</v>
      </c>
      <c r="B1108" s="66" t="s">
        <v>991</v>
      </c>
      <c r="C1108" s="37">
        <v>0</v>
      </c>
    </row>
    <row r="1109" customHeight="1" spans="1:3">
      <c r="A1109" s="66">
        <v>2170204</v>
      </c>
      <c r="B1109" s="66" t="s">
        <v>992</v>
      </c>
      <c r="C1109" s="37">
        <v>0</v>
      </c>
    </row>
    <row r="1110" customHeight="1" spans="1:3">
      <c r="A1110" s="66">
        <v>2170205</v>
      </c>
      <c r="B1110" s="66" t="s">
        <v>993</v>
      </c>
      <c r="C1110" s="37">
        <v>0</v>
      </c>
    </row>
    <row r="1111" customHeight="1" spans="1:3">
      <c r="A1111" s="66">
        <v>2170206</v>
      </c>
      <c r="B1111" s="66" t="s">
        <v>994</v>
      </c>
      <c r="C1111" s="37">
        <v>0</v>
      </c>
    </row>
    <row r="1112" customHeight="1" spans="1:3">
      <c r="A1112" s="66">
        <v>2170207</v>
      </c>
      <c r="B1112" s="66" t="s">
        <v>995</v>
      </c>
      <c r="C1112" s="37">
        <v>0</v>
      </c>
    </row>
    <row r="1113" customHeight="1" spans="1:3">
      <c r="A1113" s="66">
        <v>2170208</v>
      </c>
      <c r="B1113" s="66" t="s">
        <v>996</v>
      </c>
      <c r="C1113" s="37">
        <v>0</v>
      </c>
    </row>
    <row r="1114" customHeight="1" spans="1:3">
      <c r="A1114" s="66">
        <v>2170299</v>
      </c>
      <c r="B1114" s="66" t="s">
        <v>997</v>
      </c>
      <c r="C1114" s="37">
        <v>0</v>
      </c>
    </row>
    <row r="1115" customHeight="1" spans="1:3">
      <c r="A1115" s="66">
        <v>21703</v>
      </c>
      <c r="B1115" s="49" t="s">
        <v>998</v>
      </c>
      <c r="C1115" s="37">
        <f>SUM(C1116:C1120)</f>
        <v>0</v>
      </c>
    </row>
    <row r="1116" customHeight="1" spans="1:3">
      <c r="A1116" s="66">
        <v>2170301</v>
      </c>
      <c r="B1116" s="66" t="s">
        <v>999</v>
      </c>
      <c r="C1116" s="37">
        <v>0</v>
      </c>
    </row>
    <row r="1117" customHeight="1" spans="1:3">
      <c r="A1117" s="66">
        <v>2170302</v>
      </c>
      <c r="B1117" s="66" t="s">
        <v>1000</v>
      </c>
      <c r="C1117" s="37">
        <v>0</v>
      </c>
    </row>
    <row r="1118" customHeight="1" spans="1:3">
      <c r="A1118" s="66">
        <v>2170303</v>
      </c>
      <c r="B1118" s="66" t="s">
        <v>1001</v>
      </c>
      <c r="C1118" s="37">
        <v>0</v>
      </c>
    </row>
    <row r="1119" customHeight="1" spans="1:3">
      <c r="A1119" s="66">
        <v>2170304</v>
      </c>
      <c r="B1119" s="66" t="s">
        <v>1002</v>
      </c>
      <c r="C1119" s="37">
        <v>0</v>
      </c>
    </row>
    <row r="1120" customHeight="1" spans="1:3">
      <c r="A1120" s="66">
        <v>2170399</v>
      </c>
      <c r="B1120" s="66" t="s">
        <v>1003</v>
      </c>
      <c r="C1120" s="37">
        <v>0</v>
      </c>
    </row>
    <row r="1121" customHeight="1" spans="1:3">
      <c r="A1121" s="66">
        <v>21704</v>
      </c>
      <c r="B1121" s="49" t="s">
        <v>1004</v>
      </c>
      <c r="C1121" s="37">
        <f>SUM(C1122:C1123)</f>
        <v>0</v>
      </c>
    </row>
    <row r="1122" customHeight="1" spans="1:3">
      <c r="A1122" s="66">
        <v>2170401</v>
      </c>
      <c r="B1122" s="66" t="s">
        <v>1005</v>
      </c>
      <c r="C1122" s="37">
        <v>0</v>
      </c>
    </row>
    <row r="1123" customHeight="1" spans="1:3">
      <c r="A1123" s="66">
        <v>2170499</v>
      </c>
      <c r="B1123" s="66" t="s">
        <v>1006</v>
      </c>
      <c r="C1123" s="37">
        <v>0</v>
      </c>
    </row>
    <row r="1124" customHeight="1" spans="1:3">
      <c r="A1124" s="66">
        <v>21799</v>
      </c>
      <c r="B1124" s="49" t="s">
        <v>1007</v>
      </c>
      <c r="C1124" s="37">
        <f>SUM(C1125:C1126)</f>
        <v>50</v>
      </c>
    </row>
    <row r="1125" customHeight="1" spans="1:3">
      <c r="A1125" s="66">
        <v>2179902</v>
      </c>
      <c r="B1125" s="66" t="s">
        <v>1008</v>
      </c>
      <c r="C1125" s="37">
        <v>0</v>
      </c>
    </row>
    <row r="1126" customHeight="1" spans="1:3">
      <c r="A1126" s="66">
        <v>2179999</v>
      </c>
      <c r="B1126" s="66" t="s">
        <v>1009</v>
      </c>
      <c r="C1126" s="37">
        <v>50</v>
      </c>
    </row>
    <row r="1127" customHeight="1" spans="1:3">
      <c r="A1127" s="66">
        <v>219</v>
      </c>
      <c r="B1127" s="49" t="s">
        <v>1010</v>
      </c>
      <c r="C1127" s="37">
        <f>SUM(C1128:C1136)</f>
        <v>0</v>
      </c>
    </row>
    <row r="1128" customHeight="1" spans="1:3">
      <c r="A1128" s="66">
        <v>21901</v>
      </c>
      <c r="B1128" s="49" t="s">
        <v>1011</v>
      </c>
      <c r="C1128" s="37">
        <v>0</v>
      </c>
    </row>
    <row r="1129" customHeight="1" spans="1:3">
      <c r="A1129" s="66">
        <v>21902</v>
      </c>
      <c r="B1129" s="49" t="s">
        <v>1012</v>
      </c>
      <c r="C1129" s="37">
        <v>0</v>
      </c>
    </row>
    <row r="1130" customHeight="1" spans="1:3">
      <c r="A1130" s="66">
        <v>21903</v>
      </c>
      <c r="B1130" s="49" t="s">
        <v>1013</v>
      </c>
      <c r="C1130" s="37">
        <v>0</v>
      </c>
    </row>
    <row r="1131" customHeight="1" spans="1:3">
      <c r="A1131" s="66">
        <v>21904</v>
      </c>
      <c r="B1131" s="49" t="s">
        <v>1014</v>
      </c>
      <c r="C1131" s="37">
        <v>0</v>
      </c>
    </row>
    <row r="1132" customHeight="1" spans="1:3">
      <c r="A1132" s="66">
        <v>21905</v>
      </c>
      <c r="B1132" s="49" t="s">
        <v>1015</v>
      </c>
      <c r="C1132" s="37">
        <v>0</v>
      </c>
    </row>
    <row r="1133" customHeight="1" spans="1:3">
      <c r="A1133" s="66">
        <v>21906</v>
      </c>
      <c r="B1133" s="49" t="s">
        <v>791</v>
      </c>
      <c r="C1133" s="37">
        <v>0</v>
      </c>
    </row>
    <row r="1134" customHeight="1" spans="1:3">
      <c r="A1134" s="66">
        <v>21907</v>
      </c>
      <c r="B1134" s="49" t="s">
        <v>1016</v>
      </c>
      <c r="C1134" s="37">
        <v>0</v>
      </c>
    </row>
    <row r="1135" customHeight="1" spans="1:3">
      <c r="A1135" s="66">
        <v>21908</v>
      </c>
      <c r="B1135" s="49" t="s">
        <v>1017</v>
      </c>
      <c r="C1135" s="37">
        <v>0</v>
      </c>
    </row>
    <row r="1136" customHeight="1" spans="1:3">
      <c r="A1136" s="66">
        <v>21999</v>
      </c>
      <c r="B1136" s="49" t="s">
        <v>1018</v>
      </c>
      <c r="C1136" s="37">
        <v>0</v>
      </c>
    </row>
    <row r="1137" customHeight="1" spans="1:3">
      <c r="A1137" s="66">
        <v>220</v>
      </c>
      <c r="B1137" s="49" t="s">
        <v>1019</v>
      </c>
      <c r="C1137" s="37">
        <f>SUM(C1138,C1165,C1180)</f>
        <v>830</v>
      </c>
    </row>
    <row r="1138" customHeight="1" spans="1:3">
      <c r="A1138" s="66">
        <v>22001</v>
      </c>
      <c r="B1138" s="49" t="s">
        <v>1020</v>
      </c>
      <c r="C1138" s="37">
        <f>SUM(C1139:C1164)</f>
        <v>822</v>
      </c>
    </row>
    <row r="1139" customHeight="1" spans="1:3">
      <c r="A1139" s="66">
        <v>2200101</v>
      </c>
      <c r="B1139" s="66" t="s">
        <v>159</v>
      </c>
      <c r="C1139" s="37">
        <v>506</v>
      </c>
    </row>
    <row r="1140" customHeight="1" spans="1:3">
      <c r="A1140" s="66">
        <v>2200102</v>
      </c>
      <c r="B1140" s="66" t="s">
        <v>160</v>
      </c>
      <c r="C1140" s="37">
        <v>121</v>
      </c>
    </row>
    <row r="1141" customHeight="1" spans="1:3">
      <c r="A1141" s="66">
        <v>2200103</v>
      </c>
      <c r="B1141" s="66" t="s">
        <v>161</v>
      </c>
      <c r="C1141" s="37">
        <v>0</v>
      </c>
    </row>
    <row r="1142" customHeight="1" spans="1:3">
      <c r="A1142" s="66">
        <v>2200104</v>
      </c>
      <c r="B1142" s="66" t="s">
        <v>1021</v>
      </c>
      <c r="C1142" s="37">
        <v>0</v>
      </c>
    </row>
    <row r="1143" customHeight="1" spans="1:3">
      <c r="A1143" s="66">
        <v>2200106</v>
      </c>
      <c r="B1143" s="66" t="s">
        <v>1022</v>
      </c>
      <c r="C1143" s="37">
        <v>125</v>
      </c>
    </row>
    <row r="1144" customHeight="1" spans="1:3">
      <c r="A1144" s="66">
        <v>2200107</v>
      </c>
      <c r="B1144" s="66" t="s">
        <v>1023</v>
      </c>
      <c r="C1144" s="37">
        <v>0</v>
      </c>
    </row>
    <row r="1145" customHeight="1" spans="1:3">
      <c r="A1145" s="66">
        <v>2200108</v>
      </c>
      <c r="B1145" s="66" t="s">
        <v>1024</v>
      </c>
      <c r="C1145" s="37">
        <v>0</v>
      </c>
    </row>
    <row r="1146" customHeight="1" spans="1:3">
      <c r="A1146" s="66">
        <v>2200109</v>
      </c>
      <c r="B1146" s="66" t="s">
        <v>1025</v>
      </c>
      <c r="C1146" s="37">
        <v>0</v>
      </c>
    </row>
    <row r="1147" customHeight="1" spans="1:3">
      <c r="A1147" s="66">
        <v>2200112</v>
      </c>
      <c r="B1147" s="66" t="s">
        <v>1026</v>
      </c>
      <c r="C1147" s="37">
        <v>0</v>
      </c>
    </row>
    <row r="1148" customHeight="1" spans="1:3">
      <c r="A1148" s="66">
        <v>2200113</v>
      </c>
      <c r="B1148" s="66" t="s">
        <v>1027</v>
      </c>
      <c r="C1148" s="37">
        <v>0</v>
      </c>
    </row>
    <row r="1149" customHeight="1" spans="1:3">
      <c r="A1149" s="66">
        <v>2200114</v>
      </c>
      <c r="B1149" s="66" t="s">
        <v>1028</v>
      </c>
      <c r="C1149" s="37">
        <v>0</v>
      </c>
    </row>
    <row r="1150" customHeight="1" spans="1:3">
      <c r="A1150" s="66">
        <v>2200115</v>
      </c>
      <c r="B1150" s="66" t="s">
        <v>1029</v>
      </c>
      <c r="C1150" s="37">
        <v>0</v>
      </c>
    </row>
    <row r="1151" customHeight="1" spans="1:3">
      <c r="A1151" s="66">
        <v>2200116</v>
      </c>
      <c r="B1151" s="66" t="s">
        <v>1030</v>
      </c>
      <c r="C1151" s="37">
        <v>0</v>
      </c>
    </row>
    <row r="1152" customHeight="1" spans="1:3">
      <c r="A1152" s="66">
        <v>2200119</v>
      </c>
      <c r="B1152" s="66" t="s">
        <v>1031</v>
      </c>
      <c r="C1152" s="37">
        <v>0</v>
      </c>
    </row>
    <row r="1153" customHeight="1" spans="1:3">
      <c r="A1153" s="66">
        <v>2200120</v>
      </c>
      <c r="B1153" s="66" t="s">
        <v>1032</v>
      </c>
      <c r="C1153" s="37">
        <v>0</v>
      </c>
    </row>
    <row r="1154" customHeight="1" spans="1:3">
      <c r="A1154" s="66">
        <v>2200121</v>
      </c>
      <c r="B1154" s="66" t="s">
        <v>1033</v>
      </c>
      <c r="C1154" s="37">
        <v>0</v>
      </c>
    </row>
    <row r="1155" customHeight="1" spans="1:3">
      <c r="A1155" s="66">
        <v>2200122</v>
      </c>
      <c r="B1155" s="66" t="s">
        <v>1034</v>
      </c>
      <c r="C1155" s="37">
        <v>0</v>
      </c>
    </row>
    <row r="1156" customHeight="1" spans="1:3">
      <c r="A1156" s="66">
        <v>2200123</v>
      </c>
      <c r="B1156" s="66" t="s">
        <v>1035</v>
      </c>
      <c r="C1156" s="37">
        <v>0</v>
      </c>
    </row>
    <row r="1157" customHeight="1" spans="1:3">
      <c r="A1157" s="66">
        <v>2200124</v>
      </c>
      <c r="B1157" s="66" t="s">
        <v>1036</v>
      </c>
      <c r="C1157" s="37">
        <v>0</v>
      </c>
    </row>
    <row r="1158" customHeight="1" spans="1:3">
      <c r="A1158" s="66">
        <v>2200125</v>
      </c>
      <c r="B1158" s="66" t="s">
        <v>1037</v>
      </c>
      <c r="C1158" s="37">
        <v>0</v>
      </c>
    </row>
    <row r="1159" customHeight="1" spans="1:3">
      <c r="A1159" s="66">
        <v>2200126</v>
      </c>
      <c r="B1159" s="66" t="s">
        <v>1038</v>
      </c>
      <c r="C1159" s="37">
        <v>0</v>
      </c>
    </row>
    <row r="1160" customHeight="1" spans="1:3">
      <c r="A1160" s="66">
        <v>2200127</v>
      </c>
      <c r="B1160" s="66" t="s">
        <v>1039</v>
      </c>
      <c r="C1160" s="37">
        <v>0</v>
      </c>
    </row>
    <row r="1161" customHeight="1" spans="1:3">
      <c r="A1161" s="66">
        <v>2200128</v>
      </c>
      <c r="B1161" s="66" t="s">
        <v>1040</v>
      </c>
      <c r="C1161" s="37">
        <v>0</v>
      </c>
    </row>
    <row r="1162" customHeight="1" spans="1:3">
      <c r="A1162" s="66">
        <v>2200129</v>
      </c>
      <c r="B1162" s="66" t="s">
        <v>1041</v>
      </c>
      <c r="C1162" s="37">
        <v>0</v>
      </c>
    </row>
    <row r="1163" customHeight="1" spans="1:3">
      <c r="A1163" s="66">
        <v>2200150</v>
      </c>
      <c r="B1163" s="66" t="s">
        <v>168</v>
      </c>
      <c r="C1163" s="37">
        <v>0</v>
      </c>
    </row>
    <row r="1164" customHeight="1" spans="1:3">
      <c r="A1164" s="66">
        <v>2200199</v>
      </c>
      <c r="B1164" s="66" t="s">
        <v>1042</v>
      </c>
      <c r="C1164" s="37">
        <v>70</v>
      </c>
    </row>
    <row r="1165" customHeight="1" spans="1:3">
      <c r="A1165" s="66">
        <v>22005</v>
      </c>
      <c r="B1165" s="49" t="s">
        <v>1043</v>
      </c>
      <c r="C1165" s="37">
        <f>SUM(C1166:C1179)</f>
        <v>8</v>
      </c>
    </row>
    <row r="1166" customHeight="1" spans="1:3">
      <c r="A1166" s="66">
        <v>2200501</v>
      </c>
      <c r="B1166" s="66" t="s">
        <v>159</v>
      </c>
      <c r="C1166" s="37">
        <v>0</v>
      </c>
    </row>
    <row r="1167" customHeight="1" spans="1:3">
      <c r="A1167" s="66">
        <v>2200502</v>
      </c>
      <c r="B1167" s="66" t="s">
        <v>160</v>
      </c>
      <c r="C1167" s="37">
        <v>8</v>
      </c>
    </row>
    <row r="1168" customHeight="1" spans="1:3">
      <c r="A1168" s="66">
        <v>2200503</v>
      </c>
      <c r="B1168" s="66" t="s">
        <v>161</v>
      </c>
      <c r="C1168" s="37">
        <v>0</v>
      </c>
    </row>
    <row r="1169" customHeight="1" spans="1:3">
      <c r="A1169" s="66">
        <v>2200504</v>
      </c>
      <c r="B1169" s="66" t="s">
        <v>1044</v>
      </c>
      <c r="C1169" s="37">
        <v>0</v>
      </c>
    </row>
    <row r="1170" customHeight="1" spans="1:3">
      <c r="A1170" s="66">
        <v>2200506</v>
      </c>
      <c r="B1170" s="66" t="s">
        <v>1045</v>
      </c>
      <c r="C1170" s="37">
        <v>0</v>
      </c>
    </row>
    <row r="1171" customHeight="1" spans="1:3">
      <c r="A1171" s="66">
        <v>2200507</v>
      </c>
      <c r="B1171" s="66" t="s">
        <v>1046</v>
      </c>
      <c r="C1171" s="37">
        <v>0</v>
      </c>
    </row>
    <row r="1172" customHeight="1" spans="1:3">
      <c r="A1172" s="66">
        <v>2200508</v>
      </c>
      <c r="B1172" s="66" t="s">
        <v>1047</v>
      </c>
      <c r="C1172" s="37">
        <v>0</v>
      </c>
    </row>
    <row r="1173" customHeight="1" spans="1:3">
      <c r="A1173" s="66">
        <v>2200509</v>
      </c>
      <c r="B1173" s="66" t="s">
        <v>1048</v>
      </c>
      <c r="C1173" s="37">
        <v>0</v>
      </c>
    </row>
    <row r="1174" customHeight="1" spans="1:3">
      <c r="A1174" s="66">
        <v>2200510</v>
      </c>
      <c r="B1174" s="66" t="s">
        <v>1049</v>
      </c>
      <c r="C1174" s="37">
        <v>0</v>
      </c>
    </row>
    <row r="1175" customHeight="1" spans="1:3">
      <c r="A1175" s="66">
        <v>2200511</v>
      </c>
      <c r="B1175" s="66" t="s">
        <v>1050</v>
      </c>
      <c r="C1175" s="37">
        <v>0</v>
      </c>
    </row>
    <row r="1176" customHeight="1" spans="1:3">
      <c r="A1176" s="66">
        <v>2200512</v>
      </c>
      <c r="B1176" s="66" t="s">
        <v>1051</v>
      </c>
      <c r="C1176" s="37">
        <v>0</v>
      </c>
    </row>
    <row r="1177" customHeight="1" spans="1:3">
      <c r="A1177" s="66">
        <v>2200513</v>
      </c>
      <c r="B1177" s="66" t="s">
        <v>1052</v>
      </c>
      <c r="C1177" s="37">
        <v>0</v>
      </c>
    </row>
    <row r="1178" customHeight="1" spans="1:3">
      <c r="A1178" s="66">
        <v>2200514</v>
      </c>
      <c r="B1178" s="66" t="s">
        <v>1053</v>
      </c>
      <c r="C1178" s="37">
        <v>0</v>
      </c>
    </row>
    <row r="1179" customHeight="1" spans="1:3">
      <c r="A1179" s="66">
        <v>2200599</v>
      </c>
      <c r="B1179" s="66" t="s">
        <v>1054</v>
      </c>
      <c r="C1179" s="37">
        <v>0</v>
      </c>
    </row>
    <row r="1180" customHeight="1" spans="1:3">
      <c r="A1180" s="66">
        <v>22099</v>
      </c>
      <c r="B1180" s="49" t="s">
        <v>1055</v>
      </c>
      <c r="C1180" s="37">
        <f>C1181</f>
        <v>0</v>
      </c>
    </row>
    <row r="1181" customHeight="1" spans="1:3">
      <c r="A1181" s="66">
        <v>2209999</v>
      </c>
      <c r="B1181" s="66" t="s">
        <v>1056</v>
      </c>
      <c r="C1181" s="37">
        <v>0</v>
      </c>
    </row>
    <row r="1182" customHeight="1" spans="1:3">
      <c r="A1182" s="66">
        <v>221</v>
      </c>
      <c r="B1182" s="49" t="s">
        <v>1057</v>
      </c>
      <c r="C1182" s="37">
        <f>SUM(C1183,C1194,C1198)</f>
        <v>10621</v>
      </c>
    </row>
    <row r="1183" customHeight="1" spans="1:3">
      <c r="A1183" s="66">
        <v>22101</v>
      </c>
      <c r="B1183" s="49" t="s">
        <v>1058</v>
      </c>
      <c r="C1183" s="37">
        <f>SUM(C1184:C1193)</f>
        <v>9061</v>
      </c>
    </row>
    <row r="1184" customHeight="1" spans="1:3">
      <c r="A1184" s="66">
        <v>2210101</v>
      </c>
      <c r="B1184" s="66" t="s">
        <v>1059</v>
      </c>
      <c r="C1184" s="37">
        <v>0</v>
      </c>
    </row>
    <row r="1185" customHeight="1" spans="1:3">
      <c r="A1185" s="66">
        <v>2210102</v>
      </c>
      <c r="B1185" s="66" t="s">
        <v>1060</v>
      </c>
      <c r="C1185" s="37">
        <v>0</v>
      </c>
    </row>
    <row r="1186" customHeight="1" spans="1:3">
      <c r="A1186" s="66">
        <v>2210103</v>
      </c>
      <c r="B1186" s="66" t="s">
        <v>1061</v>
      </c>
      <c r="C1186" s="37">
        <v>1063</v>
      </c>
    </row>
    <row r="1187" customHeight="1" spans="1:3">
      <c r="A1187" s="66">
        <v>2210104</v>
      </c>
      <c r="B1187" s="66" t="s">
        <v>1062</v>
      </c>
      <c r="C1187" s="37">
        <v>0</v>
      </c>
    </row>
    <row r="1188" customHeight="1" spans="1:3">
      <c r="A1188" s="66">
        <v>2210105</v>
      </c>
      <c r="B1188" s="66" t="s">
        <v>1063</v>
      </c>
      <c r="C1188" s="37">
        <v>29</v>
      </c>
    </row>
    <row r="1189" customHeight="1" spans="1:3">
      <c r="A1189" s="66">
        <v>2210106</v>
      </c>
      <c r="B1189" s="66" t="s">
        <v>1064</v>
      </c>
      <c r="C1189" s="37">
        <v>0</v>
      </c>
    </row>
    <row r="1190" customHeight="1" spans="1:3">
      <c r="A1190" s="66">
        <v>2210107</v>
      </c>
      <c r="B1190" s="66" t="s">
        <v>1065</v>
      </c>
      <c r="C1190" s="37">
        <v>116</v>
      </c>
    </row>
    <row r="1191" customHeight="1" spans="1:3">
      <c r="A1191" s="66">
        <v>2210108</v>
      </c>
      <c r="B1191" s="66" t="s">
        <v>1066</v>
      </c>
      <c r="C1191" s="37">
        <v>3268</v>
      </c>
    </row>
    <row r="1192" customHeight="1" spans="1:3">
      <c r="A1192" s="66">
        <v>2210109</v>
      </c>
      <c r="B1192" s="66" t="s">
        <v>1067</v>
      </c>
      <c r="C1192" s="37">
        <v>0</v>
      </c>
    </row>
    <row r="1193" customHeight="1" spans="1:3">
      <c r="A1193" s="66">
        <v>2210199</v>
      </c>
      <c r="B1193" s="66" t="s">
        <v>1068</v>
      </c>
      <c r="C1193" s="37">
        <v>4585</v>
      </c>
    </row>
    <row r="1194" customHeight="1" spans="1:3">
      <c r="A1194" s="66">
        <v>22102</v>
      </c>
      <c r="B1194" s="49" t="s">
        <v>1069</v>
      </c>
      <c r="C1194" s="37">
        <f>SUM(C1195:C1197)</f>
        <v>1560</v>
      </c>
    </row>
    <row r="1195" customHeight="1" spans="1:3">
      <c r="A1195" s="66">
        <v>2210201</v>
      </c>
      <c r="B1195" s="66" t="s">
        <v>1070</v>
      </c>
      <c r="C1195" s="37">
        <v>1560</v>
      </c>
    </row>
    <row r="1196" customHeight="1" spans="1:3">
      <c r="A1196" s="66">
        <v>2210202</v>
      </c>
      <c r="B1196" s="66" t="s">
        <v>1071</v>
      </c>
      <c r="C1196" s="37">
        <v>0</v>
      </c>
    </row>
    <row r="1197" customHeight="1" spans="1:3">
      <c r="A1197" s="66">
        <v>2210203</v>
      </c>
      <c r="B1197" s="66" t="s">
        <v>1072</v>
      </c>
      <c r="C1197" s="37">
        <v>0</v>
      </c>
    </row>
    <row r="1198" customHeight="1" spans="1:3">
      <c r="A1198" s="66">
        <v>22103</v>
      </c>
      <c r="B1198" s="49" t="s">
        <v>1073</v>
      </c>
      <c r="C1198" s="37">
        <f>SUM(C1199:C1201)</f>
        <v>0</v>
      </c>
    </row>
    <row r="1199" customHeight="1" spans="1:3">
      <c r="A1199" s="66">
        <v>2210301</v>
      </c>
      <c r="B1199" s="66" t="s">
        <v>1074</v>
      </c>
      <c r="C1199" s="37">
        <v>0</v>
      </c>
    </row>
    <row r="1200" customHeight="1" spans="1:3">
      <c r="A1200" s="66">
        <v>2210302</v>
      </c>
      <c r="B1200" s="66" t="s">
        <v>1075</v>
      </c>
      <c r="C1200" s="37">
        <v>0</v>
      </c>
    </row>
    <row r="1201" customHeight="1" spans="1:3">
      <c r="A1201" s="66">
        <v>2210399</v>
      </c>
      <c r="B1201" s="66" t="s">
        <v>1076</v>
      </c>
      <c r="C1201" s="37">
        <v>0</v>
      </c>
    </row>
    <row r="1202" customHeight="1" spans="1:3">
      <c r="A1202" s="66">
        <v>222</v>
      </c>
      <c r="B1202" s="49" t="s">
        <v>1077</v>
      </c>
      <c r="C1202" s="37">
        <f>SUM(C1203,C1221,C1227,C1233)</f>
        <v>363</v>
      </c>
    </row>
    <row r="1203" customHeight="1" spans="1:3">
      <c r="A1203" s="66">
        <v>22201</v>
      </c>
      <c r="B1203" s="49" t="s">
        <v>1078</v>
      </c>
      <c r="C1203" s="37">
        <f>SUM(C1204:C1220)</f>
        <v>267</v>
      </c>
    </row>
    <row r="1204" customHeight="1" spans="1:3">
      <c r="A1204" s="66">
        <v>2220101</v>
      </c>
      <c r="B1204" s="66" t="s">
        <v>159</v>
      </c>
      <c r="C1204" s="37">
        <v>0</v>
      </c>
    </row>
    <row r="1205" customHeight="1" spans="1:3">
      <c r="A1205" s="66">
        <v>2220102</v>
      </c>
      <c r="B1205" s="66" t="s">
        <v>160</v>
      </c>
      <c r="C1205" s="37">
        <v>0</v>
      </c>
    </row>
    <row r="1206" customHeight="1" spans="1:3">
      <c r="A1206" s="66">
        <v>2220103</v>
      </c>
      <c r="B1206" s="66" t="s">
        <v>161</v>
      </c>
      <c r="C1206" s="37">
        <v>0</v>
      </c>
    </row>
    <row r="1207" customHeight="1" spans="1:3">
      <c r="A1207" s="66">
        <v>2220104</v>
      </c>
      <c r="B1207" s="66" t="s">
        <v>1079</v>
      </c>
      <c r="C1207" s="37">
        <v>0</v>
      </c>
    </row>
    <row r="1208" customHeight="1" spans="1:3">
      <c r="A1208" s="66">
        <v>2220105</v>
      </c>
      <c r="B1208" s="66" t="s">
        <v>1080</v>
      </c>
      <c r="C1208" s="37">
        <v>0</v>
      </c>
    </row>
    <row r="1209" customHeight="1" spans="1:3">
      <c r="A1209" s="66">
        <v>2220106</v>
      </c>
      <c r="B1209" s="66" t="s">
        <v>1081</v>
      </c>
      <c r="C1209" s="37">
        <v>65</v>
      </c>
    </row>
    <row r="1210" customHeight="1" spans="1:3">
      <c r="A1210" s="66">
        <v>2220107</v>
      </c>
      <c r="B1210" s="66" t="s">
        <v>1082</v>
      </c>
      <c r="C1210" s="37">
        <v>0</v>
      </c>
    </row>
    <row r="1211" customHeight="1" spans="1:3">
      <c r="A1211" s="66">
        <v>2220112</v>
      </c>
      <c r="B1211" s="66" t="s">
        <v>1083</v>
      </c>
      <c r="C1211" s="37">
        <v>125</v>
      </c>
    </row>
    <row r="1212" customHeight="1" spans="1:3">
      <c r="A1212" s="66">
        <v>2220113</v>
      </c>
      <c r="B1212" s="66" t="s">
        <v>1084</v>
      </c>
      <c r="C1212" s="37">
        <v>0</v>
      </c>
    </row>
    <row r="1213" customHeight="1" spans="1:3">
      <c r="A1213" s="66">
        <v>2220114</v>
      </c>
      <c r="B1213" s="66" t="s">
        <v>1085</v>
      </c>
      <c r="C1213" s="37">
        <v>0</v>
      </c>
    </row>
    <row r="1214" customHeight="1" spans="1:3">
      <c r="A1214" s="66">
        <v>2220115</v>
      </c>
      <c r="B1214" s="66" t="s">
        <v>1086</v>
      </c>
      <c r="C1214" s="37">
        <v>0</v>
      </c>
    </row>
    <row r="1215" customHeight="1" spans="1:3">
      <c r="A1215" s="66">
        <v>2220118</v>
      </c>
      <c r="B1215" s="66" t="s">
        <v>1087</v>
      </c>
      <c r="C1215" s="37">
        <v>0</v>
      </c>
    </row>
    <row r="1216" customHeight="1" spans="1:3">
      <c r="A1216" s="66">
        <v>2220119</v>
      </c>
      <c r="B1216" s="66" t="s">
        <v>1088</v>
      </c>
      <c r="C1216" s="37">
        <v>0</v>
      </c>
    </row>
    <row r="1217" customHeight="1" spans="1:3">
      <c r="A1217" s="66">
        <v>2220120</v>
      </c>
      <c r="B1217" s="66" t="s">
        <v>1089</v>
      </c>
      <c r="C1217" s="37">
        <v>2</v>
      </c>
    </row>
    <row r="1218" customHeight="1" spans="1:3">
      <c r="A1218" s="66">
        <v>2220121</v>
      </c>
      <c r="B1218" s="66" t="s">
        <v>1090</v>
      </c>
      <c r="C1218" s="37">
        <v>0</v>
      </c>
    </row>
    <row r="1219" customHeight="1" spans="1:3">
      <c r="A1219" s="66">
        <v>2220150</v>
      </c>
      <c r="B1219" s="66" t="s">
        <v>168</v>
      </c>
      <c r="C1219" s="37">
        <v>0</v>
      </c>
    </row>
    <row r="1220" customHeight="1" spans="1:3">
      <c r="A1220" s="66">
        <v>2220199</v>
      </c>
      <c r="B1220" s="66" t="s">
        <v>1091</v>
      </c>
      <c r="C1220" s="37">
        <v>75</v>
      </c>
    </row>
    <row r="1221" customHeight="1" spans="1:3">
      <c r="A1221" s="66">
        <v>22203</v>
      </c>
      <c r="B1221" s="49" t="s">
        <v>1092</v>
      </c>
      <c r="C1221" s="37">
        <f>SUM(C1222:C1226)</f>
        <v>0</v>
      </c>
    </row>
    <row r="1222" customHeight="1" spans="1:3">
      <c r="A1222" s="66">
        <v>2220301</v>
      </c>
      <c r="B1222" s="66" t="s">
        <v>1093</v>
      </c>
      <c r="C1222" s="37">
        <v>0</v>
      </c>
    </row>
    <row r="1223" customHeight="1" spans="1:3">
      <c r="A1223" s="66">
        <v>2220303</v>
      </c>
      <c r="B1223" s="66" t="s">
        <v>1094</v>
      </c>
      <c r="C1223" s="37">
        <v>0</v>
      </c>
    </row>
    <row r="1224" customHeight="1" spans="1:3">
      <c r="A1224" s="66">
        <v>2220304</v>
      </c>
      <c r="B1224" s="66" t="s">
        <v>1095</v>
      </c>
      <c r="C1224" s="37">
        <v>0</v>
      </c>
    </row>
    <row r="1225" customHeight="1" spans="1:3">
      <c r="A1225" s="66">
        <v>2220305</v>
      </c>
      <c r="B1225" s="66" t="s">
        <v>1096</v>
      </c>
      <c r="C1225" s="37">
        <v>0</v>
      </c>
    </row>
    <row r="1226" customHeight="1" spans="1:3">
      <c r="A1226" s="66">
        <v>2220399</v>
      </c>
      <c r="B1226" s="66" t="s">
        <v>1097</v>
      </c>
      <c r="C1226" s="37">
        <v>0</v>
      </c>
    </row>
    <row r="1227" customHeight="1" spans="1:3">
      <c r="A1227" s="66">
        <v>22204</v>
      </c>
      <c r="B1227" s="49" t="s">
        <v>1098</v>
      </c>
      <c r="C1227" s="37">
        <f>SUM(C1228:C1232)</f>
        <v>96</v>
      </c>
    </row>
    <row r="1228" customHeight="1" spans="1:3">
      <c r="A1228" s="66">
        <v>2220401</v>
      </c>
      <c r="B1228" s="66" t="s">
        <v>1099</v>
      </c>
      <c r="C1228" s="37">
        <v>0</v>
      </c>
    </row>
    <row r="1229" customHeight="1" spans="1:3">
      <c r="A1229" s="66">
        <v>2220402</v>
      </c>
      <c r="B1229" s="66" t="s">
        <v>1100</v>
      </c>
      <c r="C1229" s="37">
        <v>96</v>
      </c>
    </row>
    <row r="1230" customHeight="1" spans="1:3">
      <c r="A1230" s="66">
        <v>2220403</v>
      </c>
      <c r="B1230" s="66" t="s">
        <v>1101</v>
      </c>
      <c r="C1230" s="37">
        <v>0</v>
      </c>
    </row>
    <row r="1231" customHeight="1" spans="1:3">
      <c r="A1231" s="66">
        <v>2220404</v>
      </c>
      <c r="B1231" s="66" t="s">
        <v>1102</v>
      </c>
      <c r="C1231" s="37">
        <v>0</v>
      </c>
    </row>
    <row r="1232" customHeight="1" spans="1:3">
      <c r="A1232" s="66">
        <v>2220499</v>
      </c>
      <c r="B1232" s="66" t="s">
        <v>1103</v>
      </c>
      <c r="C1232" s="37">
        <v>0</v>
      </c>
    </row>
    <row r="1233" customHeight="1" spans="1:3">
      <c r="A1233" s="66">
        <v>22205</v>
      </c>
      <c r="B1233" s="49" t="s">
        <v>1104</v>
      </c>
      <c r="C1233" s="37">
        <f>SUM(C1234:C1245)</f>
        <v>0</v>
      </c>
    </row>
    <row r="1234" customHeight="1" spans="1:3">
      <c r="A1234" s="66">
        <v>2220501</v>
      </c>
      <c r="B1234" s="66" t="s">
        <v>1105</v>
      </c>
      <c r="C1234" s="37">
        <v>0</v>
      </c>
    </row>
    <row r="1235" customHeight="1" spans="1:3">
      <c r="A1235" s="66">
        <v>2220502</v>
      </c>
      <c r="B1235" s="66" t="s">
        <v>1106</v>
      </c>
      <c r="C1235" s="37">
        <v>0</v>
      </c>
    </row>
    <row r="1236" customHeight="1" spans="1:3">
      <c r="A1236" s="66">
        <v>2220503</v>
      </c>
      <c r="B1236" s="66" t="s">
        <v>1107</v>
      </c>
      <c r="C1236" s="37">
        <v>0</v>
      </c>
    </row>
    <row r="1237" customHeight="1" spans="1:3">
      <c r="A1237" s="66">
        <v>2220504</v>
      </c>
      <c r="B1237" s="66" t="s">
        <v>1108</v>
      </c>
      <c r="C1237" s="37">
        <v>0</v>
      </c>
    </row>
    <row r="1238" customHeight="1" spans="1:3">
      <c r="A1238" s="66">
        <v>2220505</v>
      </c>
      <c r="B1238" s="66" t="s">
        <v>1109</v>
      </c>
      <c r="C1238" s="37">
        <v>0</v>
      </c>
    </row>
    <row r="1239" customHeight="1" spans="1:3">
      <c r="A1239" s="66">
        <v>2220506</v>
      </c>
      <c r="B1239" s="66" t="s">
        <v>1110</v>
      </c>
      <c r="C1239" s="37">
        <v>0</v>
      </c>
    </row>
    <row r="1240" customHeight="1" spans="1:3">
      <c r="A1240" s="66">
        <v>2220507</v>
      </c>
      <c r="B1240" s="66" t="s">
        <v>1111</v>
      </c>
      <c r="C1240" s="37">
        <v>0</v>
      </c>
    </row>
    <row r="1241" customHeight="1" spans="1:3">
      <c r="A1241" s="66">
        <v>2220508</v>
      </c>
      <c r="B1241" s="66" t="s">
        <v>1112</v>
      </c>
      <c r="C1241" s="37">
        <v>0</v>
      </c>
    </row>
    <row r="1242" customHeight="1" spans="1:3">
      <c r="A1242" s="66">
        <v>2220509</v>
      </c>
      <c r="B1242" s="66" t="s">
        <v>1113</v>
      </c>
      <c r="C1242" s="37">
        <v>0</v>
      </c>
    </row>
    <row r="1243" customHeight="1" spans="1:3">
      <c r="A1243" s="66">
        <v>2220510</v>
      </c>
      <c r="B1243" s="66" t="s">
        <v>1114</v>
      </c>
      <c r="C1243" s="37">
        <v>0</v>
      </c>
    </row>
    <row r="1244" customHeight="1" spans="1:3">
      <c r="A1244" s="66">
        <v>2220511</v>
      </c>
      <c r="B1244" s="66" t="s">
        <v>1115</v>
      </c>
      <c r="C1244" s="37">
        <v>0</v>
      </c>
    </row>
    <row r="1245" customHeight="1" spans="1:3">
      <c r="A1245" s="66">
        <v>2220599</v>
      </c>
      <c r="B1245" s="66" t="s">
        <v>1116</v>
      </c>
      <c r="C1245" s="37">
        <v>0</v>
      </c>
    </row>
    <row r="1246" customHeight="1" spans="1:3">
      <c r="A1246" s="66">
        <v>224</v>
      </c>
      <c r="B1246" s="49" t="s">
        <v>1117</v>
      </c>
      <c r="C1246" s="37">
        <f>SUM(C1247,C1258,C1264,C1272,C1285,C1289,C1293)</f>
        <v>2724</v>
      </c>
    </row>
    <row r="1247" customHeight="1" spans="1:3">
      <c r="A1247" s="66">
        <v>22401</v>
      </c>
      <c r="B1247" s="49" t="s">
        <v>1118</v>
      </c>
      <c r="C1247" s="37">
        <f>SUM(C1248:C1257)</f>
        <v>774</v>
      </c>
    </row>
    <row r="1248" customHeight="1" spans="1:3">
      <c r="A1248" s="66">
        <v>2240101</v>
      </c>
      <c r="B1248" s="66" t="s">
        <v>159</v>
      </c>
      <c r="C1248" s="37">
        <v>588</v>
      </c>
    </row>
    <row r="1249" customHeight="1" spans="1:3">
      <c r="A1249" s="66">
        <v>2240102</v>
      </c>
      <c r="B1249" s="66" t="s">
        <v>160</v>
      </c>
      <c r="C1249" s="37">
        <v>9</v>
      </c>
    </row>
    <row r="1250" customHeight="1" spans="1:3">
      <c r="A1250" s="66">
        <v>2240103</v>
      </c>
      <c r="B1250" s="66" t="s">
        <v>161</v>
      </c>
      <c r="C1250" s="37">
        <v>0</v>
      </c>
    </row>
    <row r="1251" customHeight="1" spans="1:3">
      <c r="A1251" s="66">
        <v>2240104</v>
      </c>
      <c r="B1251" s="66" t="s">
        <v>1119</v>
      </c>
      <c r="C1251" s="37">
        <v>23</v>
      </c>
    </row>
    <row r="1252" customHeight="1" spans="1:3">
      <c r="A1252" s="66">
        <v>2240105</v>
      </c>
      <c r="B1252" s="66" t="s">
        <v>1120</v>
      </c>
      <c r="C1252" s="37">
        <v>0</v>
      </c>
    </row>
    <row r="1253" customHeight="1" spans="1:3">
      <c r="A1253" s="66">
        <v>2240106</v>
      </c>
      <c r="B1253" s="66" t="s">
        <v>1121</v>
      </c>
      <c r="C1253" s="37">
        <v>11</v>
      </c>
    </row>
    <row r="1254" customHeight="1" spans="1:3">
      <c r="A1254" s="66">
        <v>2240108</v>
      </c>
      <c r="B1254" s="66" t="s">
        <v>1122</v>
      </c>
      <c r="C1254" s="37">
        <v>0</v>
      </c>
    </row>
    <row r="1255" customHeight="1" spans="1:3">
      <c r="A1255" s="66">
        <v>2240109</v>
      </c>
      <c r="B1255" s="66" t="s">
        <v>1123</v>
      </c>
      <c r="C1255" s="37">
        <v>4</v>
      </c>
    </row>
    <row r="1256" customHeight="1" spans="1:3">
      <c r="A1256" s="66">
        <v>2240150</v>
      </c>
      <c r="B1256" s="66" t="s">
        <v>168</v>
      </c>
      <c r="C1256" s="37">
        <v>0</v>
      </c>
    </row>
    <row r="1257" customHeight="1" spans="1:3">
      <c r="A1257" s="66">
        <v>2240199</v>
      </c>
      <c r="B1257" s="66" t="s">
        <v>1124</v>
      </c>
      <c r="C1257" s="37">
        <v>139</v>
      </c>
    </row>
    <row r="1258" customHeight="1" spans="1:3">
      <c r="A1258" s="66">
        <v>22402</v>
      </c>
      <c r="B1258" s="49" t="s">
        <v>1125</v>
      </c>
      <c r="C1258" s="37">
        <f>SUM(C1259:C1263)</f>
        <v>1520</v>
      </c>
    </row>
    <row r="1259" customHeight="1" spans="1:3">
      <c r="A1259" s="66">
        <v>2240201</v>
      </c>
      <c r="B1259" s="66" t="s">
        <v>159</v>
      </c>
      <c r="C1259" s="37">
        <v>0</v>
      </c>
    </row>
    <row r="1260" customHeight="1" spans="1:3">
      <c r="A1260" s="66">
        <v>2240202</v>
      </c>
      <c r="B1260" s="66" t="s">
        <v>160</v>
      </c>
      <c r="C1260" s="37">
        <v>643</v>
      </c>
    </row>
    <row r="1261" customHeight="1" spans="1:3">
      <c r="A1261" s="66">
        <v>2240203</v>
      </c>
      <c r="B1261" s="66" t="s">
        <v>161</v>
      </c>
      <c r="C1261" s="37">
        <v>0</v>
      </c>
    </row>
    <row r="1262" customHeight="1" spans="1:3">
      <c r="A1262" s="66">
        <v>2240204</v>
      </c>
      <c r="B1262" s="66" t="s">
        <v>1126</v>
      </c>
      <c r="C1262" s="37">
        <v>0</v>
      </c>
    </row>
    <row r="1263" customHeight="1" spans="1:3">
      <c r="A1263" s="66">
        <v>2240299</v>
      </c>
      <c r="B1263" s="66" t="s">
        <v>1127</v>
      </c>
      <c r="C1263" s="37">
        <v>877</v>
      </c>
    </row>
    <row r="1264" customHeight="1" spans="1:3">
      <c r="A1264" s="66">
        <v>22404</v>
      </c>
      <c r="B1264" s="49" t="s">
        <v>1128</v>
      </c>
      <c r="C1264" s="37">
        <f>SUM(C1265:C1271)</f>
        <v>9</v>
      </c>
    </row>
    <row r="1265" customHeight="1" spans="1:3">
      <c r="A1265" s="66">
        <v>2240401</v>
      </c>
      <c r="B1265" s="66" t="s">
        <v>159</v>
      </c>
      <c r="C1265" s="37">
        <v>0</v>
      </c>
    </row>
    <row r="1266" customHeight="1" spans="1:3">
      <c r="A1266" s="66">
        <v>2240402</v>
      </c>
      <c r="B1266" s="66" t="s">
        <v>160</v>
      </c>
      <c r="C1266" s="37">
        <v>0</v>
      </c>
    </row>
    <row r="1267" customHeight="1" spans="1:3">
      <c r="A1267" s="66">
        <v>2240403</v>
      </c>
      <c r="B1267" s="66" t="s">
        <v>161</v>
      </c>
      <c r="C1267" s="37">
        <v>0</v>
      </c>
    </row>
    <row r="1268" customHeight="1" spans="1:3">
      <c r="A1268" s="66">
        <v>2240404</v>
      </c>
      <c r="B1268" s="66" t="s">
        <v>1129</v>
      </c>
      <c r="C1268" s="37">
        <v>0</v>
      </c>
    </row>
    <row r="1269" customHeight="1" spans="1:3">
      <c r="A1269" s="66">
        <v>2240405</v>
      </c>
      <c r="B1269" s="66" t="s">
        <v>1130</v>
      </c>
      <c r="C1269" s="37">
        <v>0</v>
      </c>
    </row>
    <row r="1270" customHeight="1" spans="1:3">
      <c r="A1270" s="66">
        <v>2240450</v>
      </c>
      <c r="B1270" s="66" t="s">
        <v>168</v>
      </c>
      <c r="C1270" s="37">
        <v>0</v>
      </c>
    </row>
    <row r="1271" customHeight="1" spans="1:3">
      <c r="A1271" s="66">
        <v>2240499</v>
      </c>
      <c r="B1271" s="66" t="s">
        <v>1131</v>
      </c>
      <c r="C1271" s="37">
        <v>9</v>
      </c>
    </row>
    <row r="1272" customHeight="1" spans="1:3">
      <c r="A1272" s="66">
        <v>22405</v>
      </c>
      <c r="B1272" s="49" t="s">
        <v>1132</v>
      </c>
      <c r="C1272" s="37">
        <f>SUM(C1273:C1284)</f>
        <v>0</v>
      </c>
    </row>
    <row r="1273" customHeight="1" spans="1:3">
      <c r="A1273" s="66">
        <v>2240501</v>
      </c>
      <c r="B1273" s="66" t="s">
        <v>159</v>
      </c>
      <c r="C1273" s="37">
        <v>0</v>
      </c>
    </row>
    <row r="1274" customHeight="1" spans="1:3">
      <c r="A1274" s="66">
        <v>2240502</v>
      </c>
      <c r="B1274" s="66" t="s">
        <v>160</v>
      </c>
      <c r="C1274" s="37">
        <v>0</v>
      </c>
    </row>
    <row r="1275" customHeight="1" spans="1:3">
      <c r="A1275" s="66">
        <v>2240503</v>
      </c>
      <c r="B1275" s="66" t="s">
        <v>161</v>
      </c>
      <c r="C1275" s="37">
        <v>0</v>
      </c>
    </row>
    <row r="1276" customHeight="1" spans="1:3">
      <c r="A1276" s="66">
        <v>2240504</v>
      </c>
      <c r="B1276" s="66" t="s">
        <v>1133</v>
      </c>
      <c r="C1276" s="37">
        <v>0</v>
      </c>
    </row>
    <row r="1277" customHeight="1" spans="1:3">
      <c r="A1277" s="66">
        <v>2240505</v>
      </c>
      <c r="B1277" s="66" t="s">
        <v>1134</v>
      </c>
      <c r="C1277" s="37">
        <v>0</v>
      </c>
    </row>
    <row r="1278" customHeight="1" spans="1:3">
      <c r="A1278" s="66">
        <v>2240506</v>
      </c>
      <c r="B1278" s="66" t="s">
        <v>1135</v>
      </c>
      <c r="C1278" s="37">
        <v>0</v>
      </c>
    </row>
    <row r="1279" customHeight="1" spans="1:3">
      <c r="A1279" s="66">
        <v>2240507</v>
      </c>
      <c r="B1279" s="66" t="s">
        <v>1136</v>
      </c>
      <c r="C1279" s="37">
        <v>0</v>
      </c>
    </row>
    <row r="1280" customHeight="1" spans="1:3">
      <c r="A1280" s="66">
        <v>2240508</v>
      </c>
      <c r="B1280" s="66" t="s">
        <v>1137</v>
      </c>
      <c r="C1280" s="37">
        <v>0</v>
      </c>
    </row>
    <row r="1281" customHeight="1" spans="1:3">
      <c r="A1281" s="66">
        <v>2240509</v>
      </c>
      <c r="B1281" s="66" t="s">
        <v>1138</v>
      </c>
      <c r="C1281" s="37">
        <v>0</v>
      </c>
    </row>
    <row r="1282" customHeight="1" spans="1:3">
      <c r="A1282" s="66">
        <v>2240510</v>
      </c>
      <c r="B1282" s="66" t="s">
        <v>1139</v>
      </c>
      <c r="C1282" s="37">
        <v>0</v>
      </c>
    </row>
    <row r="1283" customHeight="1" spans="1:3">
      <c r="A1283" s="66">
        <v>2240550</v>
      </c>
      <c r="B1283" s="66" t="s">
        <v>1140</v>
      </c>
      <c r="C1283" s="37">
        <v>0</v>
      </c>
    </row>
    <row r="1284" customHeight="1" spans="1:3">
      <c r="A1284" s="66">
        <v>2240599</v>
      </c>
      <c r="B1284" s="66" t="s">
        <v>1141</v>
      </c>
      <c r="C1284" s="37">
        <v>0</v>
      </c>
    </row>
    <row r="1285" customHeight="1" spans="1:3">
      <c r="A1285" s="66">
        <v>22406</v>
      </c>
      <c r="B1285" s="49" t="s">
        <v>1142</v>
      </c>
      <c r="C1285" s="37">
        <f>SUM(C1286:C1288)</f>
        <v>231</v>
      </c>
    </row>
    <row r="1286" customHeight="1" spans="1:3">
      <c r="A1286" s="66">
        <v>2240601</v>
      </c>
      <c r="B1286" s="66" t="s">
        <v>1143</v>
      </c>
      <c r="C1286" s="37">
        <v>223</v>
      </c>
    </row>
    <row r="1287" customHeight="1" spans="1:3">
      <c r="A1287" s="66">
        <v>2240602</v>
      </c>
      <c r="B1287" s="66" t="s">
        <v>1144</v>
      </c>
      <c r="C1287" s="37">
        <v>0</v>
      </c>
    </row>
    <row r="1288" customHeight="1" spans="1:3">
      <c r="A1288" s="66">
        <v>2240699</v>
      </c>
      <c r="B1288" s="66" t="s">
        <v>1145</v>
      </c>
      <c r="C1288" s="37">
        <v>8</v>
      </c>
    </row>
    <row r="1289" customHeight="1" spans="1:3">
      <c r="A1289" s="66">
        <v>22407</v>
      </c>
      <c r="B1289" s="49" t="s">
        <v>1146</v>
      </c>
      <c r="C1289" s="45">
        <f>SUM(C1290:C1292)</f>
        <v>82</v>
      </c>
    </row>
    <row r="1290" customHeight="1" spans="1:3">
      <c r="A1290" s="66">
        <v>2240703</v>
      </c>
      <c r="B1290" s="66" t="s">
        <v>1147</v>
      </c>
      <c r="C1290" s="37">
        <v>82</v>
      </c>
    </row>
    <row r="1291" customHeight="1" spans="1:3">
      <c r="A1291" s="66">
        <v>2240704</v>
      </c>
      <c r="B1291" s="66" t="s">
        <v>1148</v>
      </c>
      <c r="C1291" s="37">
        <v>0</v>
      </c>
    </row>
    <row r="1292" customHeight="1" spans="1:3">
      <c r="A1292" s="66">
        <v>2240799</v>
      </c>
      <c r="B1292" s="66" t="s">
        <v>1149</v>
      </c>
      <c r="C1292" s="37">
        <v>0</v>
      </c>
    </row>
    <row r="1293" customHeight="1" spans="1:3">
      <c r="A1293" s="66">
        <v>22499</v>
      </c>
      <c r="B1293" s="49" t="s">
        <v>1150</v>
      </c>
      <c r="C1293" s="37">
        <f t="shared" ref="C1293:C1296" si="1">C1294</f>
        <v>108</v>
      </c>
    </row>
    <row r="1294" customHeight="1" spans="1:3">
      <c r="A1294" s="66">
        <v>2249999</v>
      </c>
      <c r="B1294" s="66" t="s">
        <v>1151</v>
      </c>
      <c r="C1294" s="37">
        <v>108</v>
      </c>
    </row>
    <row r="1295" customHeight="1" spans="1:3">
      <c r="A1295" s="66">
        <v>229</v>
      </c>
      <c r="B1295" s="49" t="s">
        <v>1152</v>
      </c>
      <c r="C1295" s="37">
        <f t="shared" si="1"/>
        <v>106</v>
      </c>
    </row>
    <row r="1296" customHeight="1" spans="1:3">
      <c r="A1296" s="66">
        <v>22999</v>
      </c>
      <c r="B1296" s="49" t="s">
        <v>1153</v>
      </c>
      <c r="C1296" s="37">
        <f t="shared" si="1"/>
        <v>106</v>
      </c>
    </row>
    <row r="1297" customHeight="1" spans="1:3">
      <c r="A1297" s="66">
        <v>2299999</v>
      </c>
      <c r="B1297" s="66" t="s">
        <v>1154</v>
      </c>
      <c r="C1297" s="37">
        <v>106</v>
      </c>
    </row>
    <row r="1298" customHeight="1" spans="1:3">
      <c r="A1298" s="66">
        <v>232</v>
      </c>
      <c r="B1298" s="49" t="s">
        <v>1155</v>
      </c>
      <c r="C1298" s="37">
        <f>SUM(C1299,C1300,C1305)</f>
        <v>6250</v>
      </c>
    </row>
    <row r="1299" customHeight="1" spans="1:3">
      <c r="A1299" s="66">
        <v>23201</v>
      </c>
      <c r="B1299" s="49" t="s">
        <v>1156</v>
      </c>
      <c r="C1299" s="37">
        <v>0</v>
      </c>
    </row>
    <row r="1300" customHeight="1" spans="1:3">
      <c r="A1300" s="66">
        <v>23202</v>
      </c>
      <c r="B1300" s="49" t="s">
        <v>1157</v>
      </c>
      <c r="C1300" s="37">
        <f>SUM(C1301:C1304)</f>
        <v>0</v>
      </c>
    </row>
    <row r="1301" customHeight="1" spans="1:3">
      <c r="A1301" s="66">
        <v>2320201</v>
      </c>
      <c r="B1301" s="66" t="s">
        <v>1158</v>
      </c>
      <c r="C1301" s="37">
        <v>0</v>
      </c>
    </row>
    <row r="1302" customHeight="1" spans="1:3">
      <c r="A1302" s="66">
        <v>2320202</v>
      </c>
      <c r="B1302" s="66" t="s">
        <v>1159</v>
      </c>
      <c r="C1302" s="37">
        <v>0</v>
      </c>
    </row>
    <row r="1303" customHeight="1" spans="1:3">
      <c r="A1303" s="66">
        <v>2320203</v>
      </c>
      <c r="B1303" s="66" t="s">
        <v>1160</v>
      </c>
      <c r="C1303" s="37">
        <v>0</v>
      </c>
    </row>
    <row r="1304" customHeight="1" spans="1:3">
      <c r="A1304" s="66">
        <v>2320299</v>
      </c>
      <c r="B1304" s="66" t="s">
        <v>1161</v>
      </c>
      <c r="C1304" s="37">
        <v>0</v>
      </c>
    </row>
    <row r="1305" customHeight="1" spans="1:3">
      <c r="A1305" s="66">
        <v>23203</v>
      </c>
      <c r="B1305" s="49" t="s">
        <v>1162</v>
      </c>
      <c r="C1305" s="37">
        <f>SUM(C1306:C1309)</f>
        <v>6250</v>
      </c>
    </row>
    <row r="1306" customHeight="1" spans="1:3">
      <c r="A1306" s="66">
        <v>2320301</v>
      </c>
      <c r="B1306" s="66" t="s">
        <v>1163</v>
      </c>
      <c r="C1306" s="37">
        <v>6250</v>
      </c>
    </row>
    <row r="1307" customHeight="1" spans="1:3">
      <c r="A1307" s="66">
        <v>2320302</v>
      </c>
      <c r="B1307" s="66" t="s">
        <v>1164</v>
      </c>
      <c r="C1307" s="37">
        <v>0</v>
      </c>
    </row>
    <row r="1308" customHeight="1" spans="1:3">
      <c r="A1308" s="66">
        <v>2320303</v>
      </c>
      <c r="B1308" s="66" t="s">
        <v>1165</v>
      </c>
      <c r="C1308" s="37">
        <v>0</v>
      </c>
    </row>
    <row r="1309" customHeight="1" spans="1:3">
      <c r="A1309" s="66">
        <v>2320399</v>
      </c>
      <c r="B1309" s="66" t="s">
        <v>1166</v>
      </c>
      <c r="C1309" s="37">
        <v>0</v>
      </c>
    </row>
    <row r="1310" customHeight="1" spans="1:3">
      <c r="A1310" s="66">
        <v>233</v>
      </c>
      <c r="B1310" s="49" t="s">
        <v>1167</v>
      </c>
      <c r="C1310" s="37">
        <f>C1311+C1312+C1313</f>
        <v>0</v>
      </c>
    </row>
    <row r="1311" customHeight="1" spans="1:3">
      <c r="A1311" s="66">
        <v>23301</v>
      </c>
      <c r="B1311" s="49" t="s">
        <v>1168</v>
      </c>
      <c r="C1311" s="37">
        <v>0</v>
      </c>
    </row>
    <row r="1312" customHeight="1" spans="1:3">
      <c r="A1312" s="66">
        <v>23302</v>
      </c>
      <c r="B1312" s="49" t="s">
        <v>1169</v>
      </c>
      <c r="C1312" s="37">
        <v>0</v>
      </c>
    </row>
    <row r="1313" customHeight="1" spans="1:3">
      <c r="A1313" s="66">
        <v>23303</v>
      </c>
      <c r="B1313" s="49" t="s">
        <v>1170</v>
      </c>
      <c r="C1313" s="37">
        <v>0</v>
      </c>
    </row>
  </sheetData>
  <sheetProtection formatCells="0" formatColumns="0" formatRows="0"/>
  <autoFilter ref="B3:C1313">
    <extLst/>
  </autoFilter>
  <mergeCells count="1">
    <mergeCell ref="A1:C1"/>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72"/>
  <sheetViews>
    <sheetView showGridLines="0" showZeros="0" workbookViewId="0">
      <selection activeCell="C14" sqref="C14"/>
    </sheetView>
  </sheetViews>
  <sheetFormatPr defaultColWidth="9" defaultRowHeight="11.25"/>
  <cols>
    <col min="1" max="1" width="12.3333333333333" style="167" customWidth="1"/>
    <col min="2" max="2" width="55.5" style="167" customWidth="1"/>
    <col min="3" max="3" width="45.1666666666667" style="167" customWidth="1"/>
    <col min="4" max="5" width="12" style="167" customWidth="1"/>
    <col min="6" max="10" width="8.5" style="167" customWidth="1"/>
    <col min="11" max="43" width="12" style="167" customWidth="1"/>
    <col min="44" max="16384" width="9" style="167"/>
  </cols>
  <sheetData>
    <row r="1" ht="34.5" customHeight="1" spans="1:43">
      <c r="A1" s="168" t="s">
        <v>1171</v>
      </c>
      <c r="B1" s="168"/>
      <c r="C1" s="168"/>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row>
    <row r="2" ht="19.5" customHeight="1" spans="2:43">
      <c r="B2" s="180"/>
      <c r="C2" s="64" t="s">
        <v>65</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row>
    <row r="3" ht="36" customHeight="1" spans="1:43">
      <c r="A3" s="120" t="s">
        <v>154</v>
      </c>
      <c r="B3" s="120" t="s">
        <v>112</v>
      </c>
      <c r="C3" s="86" t="s">
        <v>67</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row>
    <row r="4" ht="19.5" customHeight="1" spans="1:43">
      <c r="A4" s="66">
        <v>501</v>
      </c>
      <c r="B4" s="182" t="s">
        <v>1172</v>
      </c>
      <c r="C4" s="183">
        <v>84863</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row>
    <row r="5" ht="19.5" customHeight="1" spans="1:43">
      <c r="A5" s="66">
        <v>50101</v>
      </c>
      <c r="B5" s="185" t="s">
        <v>1173</v>
      </c>
      <c r="C5" s="186">
        <v>48153</v>
      </c>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row>
    <row r="6" ht="19.5" customHeight="1" spans="1:3">
      <c r="A6" s="66">
        <v>50102</v>
      </c>
      <c r="B6" s="185" t="s">
        <v>1174</v>
      </c>
      <c r="C6" s="186">
        <v>20125</v>
      </c>
    </row>
    <row r="7" ht="19.5" customHeight="1" spans="1:3">
      <c r="A7" s="66">
        <v>50103</v>
      </c>
      <c r="B7" s="185" t="s">
        <v>1175</v>
      </c>
      <c r="C7" s="186">
        <v>8223</v>
      </c>
    </row>
    <row r="8" ht="19.5" customHeight="1" spans="1:3">
      <c r="A8" s="66">
        <v>50199</v>
      </c>
      <c r="B8" s="185" t="s">
        <v>1176</v>
      </c>
      <c r="C8" s="186">
        <v>8362</v>
      </c>
    </row>
    <row r="9" ht="19.5" customHeight="1" spans="1:3">
      <c r="A9" s="66">
        <v>502</v>
      </c>
      <c r="B9" s="182" t="s">
        <v>1177</v>
      </c>
      <c r="C9" s="187">
        <v>36998</v>
      </c>
    </row>
    <row r="10" ht="19.5" customHeight="1" spans="1:3">
      <c r="A10" s="66">
        <v>50201</v>
      </c>
      <c r="B10" s="185" t="s">
        <v>1178</v>
      </c>
      <c r="C10" s="186">
        <v>20106</v>
      </c>
    </row>
    <row r="11" ht="19.5" customHeight="1" spans="1:3">
      <c r="A11" s="66">
        <v>50202</v>
      </c>
      <c r="B11" s="185" t="s">
        <v>1179</v>
      </c>
      <c r="C11" s="186">
        <v>3040</v>
      </c>
    </row>
    <row r="12" ht="19.5" customHeight="1" spans="1:3">
      <c r="A12" s="66">
        <v>50203</v>
      </c>
      <c r="B12" s="185" t="s">
        <v>1180</v>
      </c>
      <c r="C12" s="186">
        <v>4591</v>
      </c>
    </row>
    <row r="13" ht="19.5" customHeight="1" spans="1:3">
      <c r="A13" s="66">
        <v>50204</v>
      </c>
      <c r="B13" s="185" t="s">
        <v>1181</v>
      </c>
      <c r="C13" s="186">
        <v>2689</v>
      </c>
    </row>
    <row r="14" ht="19.5" customHeight="1" spans="1:3">
      <c r="A14" s="66">
        <v>50205</v>
      </c>
      <c r="B14" s="185" t="s">
        <v>1182</v>
      </c>
      <c r="C14" s="186">
        <v>1801</v>
      </c>
    </row>
    <row r="15" ht="19.5" customHeight="1" spans="1:3">
      <c r="A15" s="66">
        <v>50206</v>
      </c>
      <c r="B15" s="185" t="s">
        <v>1183</v>
      </c>
      <c r="C15" s="186">
        <v>48</v>
      </c>
    </row>
    <row r="16" ht="19.5" customHeight="1" spans="1:3">
      <c r="A16" s="66">
        <v>50207</v>
      </c>
      <c r="B16" s="185" t="s">
        <v>1184</v>
      </c>
      <c r="C16" s="186">
        <v>0</v>
      </c>
    </row>
    <row r="17" ht="19.5" customHeight="1" spans="1:3">
      <c r="A17" s="66">
        <v>50208</v>
      </c>
      <c r="B17" s="185" t="s">
        <v>1185</v>
      </c>
      <c r="C17" s="188">
        <v>320</v>
      </c>
    </row>
    <row r="18" ht="19.5" customHeight="1" spans="1:3">
      <c r="A18" s="66">
        <v>50209</v>
      </c>
      <c r="B18" s="185" t="s">
        <v>1186</v>
      </c>
      <c r="C18" s="188">
        <v>1763</v>
      </c>
    </row>
    <row r="19" ht="19.5" customHeight="1" spans="1:3">
      <c r="A19" s="66">
        <v>50299</v>
      </c>
      <c r="B19" s="185" t="s">
        <v>1187</v>
      </c>
      <c r="C19" s="189">
        <v>2640</v>
      </c>
    </row>
    <row r="20" ht="19.5" customHeight="1" spans="1:3">
      <c r="A20" s="66">
        <v>503</v>
      </c>
      <c r="B20" s="182" t="s">
        <v>1188</v>
      </c>
      <c r="C20" s="190">
        <v>52</v>
      </c>
    </row>
    <row r="21" ht="19.5" customHeight="1" spans="1:3">
      <c r="A21" s="66">
        <v>50301</v>
      </c>
      <c r="B21" s="185" t="s">
        <v>1189</v>
      </c>
      <c r="C21" s="189">
        <v>0</v>
      </c>
    </row>
    <row r="22" ht="19.5" customHeight="1" spans="1:3">
      <c r="A22" s="66">
        <v>50302</v>
      </c>
      <c r="B22" s="185" t="s">
        <v>1190</v>
      </c>
      <c r="C22" s="189">
        <v>0</v>
      </c>
    </row>
    <row r="23" ht="19.5" customHeight="1" spans="1:3">
      <c r="A23" s="66">
        <v>50303</v>
      </c>
      <c r="B23" s="185" t="s">
        <v>1191</v>
      </c>
      <c r="C23" s="189">
        <v>52</v>
      </c>
    </row>
    <row r="24" ht="19.5" customHeight="1" spans="1:3">
      <c r="A24" s="66">
        <v>50305</v>
      </c>
      <c r="B24" s="185" t="s">
        <v>1192</v>
      </c>
      <c r="C24" s="189">
        <v>0</v>
      </c>
    </row>
    <row r="25" ht="19.5" customHeight="1" spans="1:3">
      <c r="A25" s="66">
        <v>50306</v>
      </c>
      <c r="B25" s="185" t="s">
        <v>1193</v>
      </c>
      <c r="C25" s="189">
        <v>0</v>
      </c>
    </row>
    <row r="26" ht="19.5" customHeight="1" spans="1:3">
      <c r="A26" s="66">
        <v>50307</v>
      </c>
      <c r="B26" s="185" t="s">
        <v>1194</v>
      </c>
      <c r="C26" s="189">
        <v>0</v>
      </c>
    </row>
    <row r="27" ht="19.5" customHeight="1" spans="1:3">
      <c r="A27" s="66">
        <v>50399</v>
      </c>
      <c r="B27" s="185" t="s">
        <v>1195</v>
      </c>
      <c r="C27" s="189">
        <v>0</v>
      </c>
    </row>
    <row r="28" ht="19.5" customHeight="1" spans="1:3">
      <c r="A28" s="66">
        <v>504</v>
      </c>
      <c r="B28" s="182" t="s">
        <v>1196</v>
      </c>
      <c r="C28" s="189">
        <v>0</v>
      </c>
    </row>
    <row r="29" ht="19.5" customHeight="1" spans="1:3">
      <c r="A29" s="66">
        <v>50401</v>
      </c>
      <c r="B29" s="185" t="s">
        <v>1189</v>
      </c>
      <c r="C29" s="189">
        <v>0</v>
      </c>
    </row>
    <row r="30" ht="19.5" customHeight="1" spans="1:3">
      <c r="A30" s="66">
        <v>50402</v>
      </c>
      <c r="B30" s="185" t="s">
        <v>1190</v>
      </c>
      <c r="C30" s="189">
        <v>0</v>
      </c>
    </row>
    <row r="31" ht="19.5" customHeight="1" spans="1:3">
      <c r="A31" s="66">
        <v>50403</v>
      </c>
      <c r="B31" s="185" t="s">
        <v>1191</v>
      </c>
      <c r="C31" s="189">
        <v>0</v>
      </c>
    </row>
    <row r="32" ht="19.5" customHeight="1" spans="1:3">
      <c r="A32" s="66">
        <v>50404</v>
      </c>
      <c r="B32" s="185" t="s">
        <v>1193</v>
      </c>
      <c r="C32" s="189">
        <v>0</v>
      </c>
    </row>
    <row r="33" ht="19.5" customHeight="1" spans="1:3">
      <c r="A33" s="66">
        <v>50405</v>
      </c>
      <c r="B33" s="185" t="s">
        <v>1194</v>
      </c>
      <c r="C33" s="189">
        <v>0</v>
      </c>
    </row>
    <row r="34" ht="19.5" customHeight="1" spans="1:3">
      <c r="A34" s="66">
        <v>50499</v>
      </c>
      <c r="B34" s="185" t="s">
        <v>1195</v>
      </c>
      <c r="C34" s="189">
        <v>0</v>
      </c>
    </row>
    <row r="35" ht="19.5" customHeight="1" spans="1:3">
      <c r="A35" s="66">
        <v>505</v>
      </c>
      <c r="B35" s="182" t="s">
        <v>1197</v>
      </c>
      <c r="C35" s="189">
        <v>0</v>
      </c>
    </row>
    <row r="36" ht="19.5" customHeight="1" spans="1:3">
      <c r="A36" s="66">
        <v>50501</v>
      </c>
      <c r="B36" s="185" t="s">
        <v>1198</v>
      </c>
      <c r="C36" s="189">
        <v>0</v>
      </c>
    </row>
    <row r="37" ht="19.5" customHeight="1" spans="1:3">
      <c r="A37" s="66">
        <v>50502</v>
      </c>
      <c r="B37" s="185" t="s">
        <v>1199</v>
      </c>
      <c r="C37" s="189">
        <v>0</v>
      </c>
    </row>
    <row r="38" ht="19.5" customHeight="1" spans="1:3">
      <c r="A38" s="66">
        <v>50599</v>
      </c>
      <c r="B38" s="185" t="s">
        <v>1200</v>
      </c>
      <c r="C38" s="189">
        <v>0</v>
      </c>
    </row>
    <row r="39" ht="19.5" customHeight="1" spans="1:3">
      <c r="A39" s="66">
        <v>506</v>
      </c>
      <c r="B39" s="182" t="s">
        <v>1201</v>
      </c>
      <c r="C39" s="189">
        <v>0</v>
      </c>
    </row>
    <row r="40" ht="19.5" customHeight="1" spans="1:3">
      <c r="A40" s="66">
        <v>50601</v>
      </c>
      <c r="B40" s="185" t="s">
        <v>1202</v>
      </c>
      <c r="C40" s="189">
        <v>0</v>
      </c>
    </row>
    <row r="41" ht="19.5" customHeight="1" spans="1:3">
      <c r="A41" s="66">
        <v>50602</v>
      </c>
      <c r="B41" s="185" t="s">
        <v>1203</v>
      </c>
      <c r="C41" s="189">
        <v>0</v>
      </c>
    </row>
    <row r="42" ht="19.5" customHeight="1" spans="1:3">
      <c r="A42" s="66">
        <v>507</v>
      </c>
      <c r="B42" s="182" t="s">
        <v>1204</v>
      </c>
      <c r="C42" s="190">
        <v>0</v>
      </c>
    </row>
    <row r="43" ht="19.5" customHeight="1" spans="1:3">
      <c r="A43" s="66">
        <v>50701</v>
      </c>
      <c r="B43" s="185" t="s">
        <v>1205</v>
      </c>
      <c r="C43" s="189">
        <v>0</v>
      </c>
    </row>
    <row r="44" ht="19.5" customHeight="1" spans="1:3">
      <c r="A44" s="66">
        <v>50702</v>
      </c>
      <c r="B44" s="185" t="s">
        <v>1206</v>
      </c>
      <c r="C44" s="189">
        <v>0</v>
      </c>
    </row>
    <row r="45" ht="19.5" customHeight="1" spans="1:3">
      <c r="A45" s="66">
        <v>50799</v>
      </c>
      <c r="B45" s="185" t="s">
        <v>1207</v>
      </c>
      <c r="C45" s="189">
        <v>0</v>
      </c>
    </row>
    <row r="46" ht="19.5" customHeight="1" spans="1:3">
      <c r="A46" s="66">
        <v>508</v>
      </c>
      <c r="B46" s="182" t="s">
        <v>1208</v>
      </c>
      <c r="C46" s="189">
        <v>0</v>
      </c>
    </row>
    <row r="47" ht="19.5" customHeight="1" spans="1:3">
      <c r="A47" s="66">
        <v>50803</v>
      </c>
      <c r="B47" s="185" t="s">
        <v>1209</v>
      </c>
      <c r="C47" s="189">
        <v>0</v>
      </c>
    </row>
    <row r="48" ht="19.5" customHeight="1" spans="1:3">
      <c r="A48" s="66">
        <v>50804</v>
      </c>
      <c r="B48" s="185" t="s">
        <v>1210</v>
      </c>
      <c r="C48" s="189">
        <v>0</v>
      </c>
    </row>
    <row r="49" ht="19.5" customHeight="1" spans="1:3">
      <c r="A49" s="66">
        <v>50805</v>
      </c>
      <c r="B49" s="185" t="s">
        <v>1211</v>
      </c>
      <c r="C49" s="190">
        <v>0</v>
      </c>
    </row>
    <row r="50" ht="19.5" customHeight="1" spans="1:3">
      <c r="A50" s="66">
        <v>50899</v>
      </c>
      <c r="B50" s="185" t="s">
        <v>1212</v>
      </c>
      <c r="C50" s="189">
        <v>0</v>
      </c>
    </row>
    <row r="51" ht="19.5" customHeight="1" spans="1:3">
      <c r="A51" s="66">
        <v>509</v>
      </c>
      <c r="B51" s="182" t="s">
        <v>1213</v>
      </c>
      <c r="C51" s="190">
        <v>39876</v>
      </c>
    </row>
    <row r="52" ht="19.5" customHeight="1" spans="1:3">
      <c r="A52" s="66">
        <v>50901</v>
      </c>
      <c r="B52" s="185" t="s">
        <v>1214</v>
      </c>
      <c r="C52" s="189">
        <v>10846</v>
      </c>
    </row>
    <row r="53" ht="19.5" customHeight="1" spans="1:3">
      <c r="A53" s="66">
        <v>50902</v>
      </c>
      <c r="B53" s="185" t="s">
        <v>1215</v>
      </c>
      <c r="C53" s="189">
        <v>5694</v>
      </c>
    </row>
    <row r="54" ht="19.5" customHeight="1" spans="1:3">
      <c r="A54" s="66">
        <v>50903</v>
      </c>
      <c r="B54" s="185" t="s">
        <v>1216</v>
      </c>
      <c r="C54" s="189">
        <v>8015</v>
      </c>
    </row>
    <row r="55" ht="19.5" customHeight="1" spans="1:3">
      <c r="A55" s="66">
        <v>50905</v>
      </c>
      <c r="B55" s="185" t="s">
        <v>1217</v>
      </c>
      <c r="C55" s="189">
        <v>9023</v>
      </c>
    </row>
    <row r="56" ht="19.5" customHeight="1" spans="1:3">
      <c r="A56" s="66">
        <v>50999</v>
      </c>
      <c r="B56" s="185" t="s">
        <v>1218</v>
      </c>
      <c r="C56" s="189">
        <v>6298</v>
      </c>
    </row>
    <row r="57" ht="19.5" customHeight="1" spans="1:3">
      <c r="A57" s="66">
        <v>510</v>
      </c>
      <c r="B57" s="182" t="s">
        <v>1219</v>
      </c>
      <c r="C57" s="189">
        <v>0</v>
      </c>
    </row>
    <row r="58" ht="19.5" customHeight="1" spans="1:3">
      <c r="A58" s="66">
        <v>51002</v>
      </c>
      <c r="B58" s="185" t="s">
        <v>1220</v>
      </c>
      <c r="C58" s="190">
        <v>0</v>
      </c>
    </row>
    <row r="59" ht="19.5" customHeight="1" spans="1:3">
      <c r="A59" s="66">
        <v>51003</v>
      </c>
      <c r="B59" s="185" t="s">
        <v>547</v>
      </c>
      <c r="C59" s="190">
        <v>0</v>
      </c>
    </row>
    <row r="60" ht="19.5" customHeight="1" spans="1:3">
      <c r="A60" s="66">
        <v>51004</v>
      </c>
      <c r="B60" s="185" t="s">
        <v>1221</v>
      </c>
      <c r="C60" s="189">
        <v>0</v>
      </c>
    </row>
    <row r="61" ht="19.5" customHeight="1" spans="1:3">
      <c r="A61" s="66">
        <v>511</v>
      </c>
      <c r="B61" s="182" t="s">
        <v>1222</v>
      </c>
      <c r="C61" s="189">
        <v>0</v>
      </c>
    </row>
    <row r="62" ht="19.5" customHeight="1" spans="1:3">
      <c r="A62" s="66">
        <v>51101</v>
      </c>
      <c r="B62" s="185" t="s">
        <v>1223</v>
      </c>
      <c r="C62" s="189">
        <v>0</v>
      </c>
    </row>
    <row r="63" ht="19.5" customHeight="1" spans="1:3">
      <c r="A63" s="66">
        <v>51102</v>
      </c>
      <c r="B63" s="185" t="s">
        <v>1224</v>
      </c>
      <c r="C63" s="189">
        <v>0</v>
      </c>
    </row>
    <row r="64" ht="19.5" customHeight="1" spans="1:3">
      <c r="A64" s="66">
        <v>51103</v>
      </c>
      <c r="B64" s="185" t="s">
        <v>1225</v>
      </c>
      <c r="C64" s="189">
        <v>0</v>
      </c>
    </row>
    <row r="65" ht="19.5" customHeight="1" spans="1:3">
      <c r="A65" s="66">
        <v>51104</v>
      </c>
      <c r="B65" s="185" t="s">
        <v>1226</v>
      </c>
      <c r="C65" s="189">
        <v>0</v>
      </c>
    </row>
    <row r="66" ht="19.5" customHeight="1" spans="1:3">
      <c r="A66" s="66">
        <v>599</v>
      </c>
      <c r="B66" s="182" t="s">
        <v>1227</v>
      </c>
      <c r="C66" s="189">
        <v>0</v>
      </c>
    </row>
    <row r="67" ht="19.5" customHeight="1" spans="1:3">
      <c r="A67" s="66">
        <v>59907</v>
      </c>
      <c r="B67" s="185" t="s">
        <v>1228</v>
      </c>
      <c r="C67" s="189">
        <v>0</v>
      </c>
    </row>
    <row r="68" ht="19.5" customHeight="1" spans="1:3">
      <c r="A68" s="66">
        <v>59908</v>
      </c>
      <c r="B68" s="185" t="s">
        <v>1229</v>
      </c>
      <c r="C68" s="189">
        <v>0</v>
      </c>
    </row>
    <row r="69" ht="19.5" customHeight="1" spans="1:3">
      <c r="A69" s="66">
        <v>59909</v>
      </c>
      <c r="B69" s="185" t="s">
        <v>1230</v>
      </c>
      <c r="C69" s="189">
        <v>0</v>
      </c>
    </row>
    <row r="70" ht="19.5" customHeight="1" spans="1:3">
      <c r="A70" s="66">
        <v>59910</v>
      </c>
      <c r="B70" s="185" t="s">
        <v>1231</v>
      </c>
      <c r="C70" s="189">
        <v>0</v>
      </c>
    </row>
    <row r="71" ht="19.5" customHeight="1" spans="1:3">
      <c r="A71" s="66">
        <v>59999</v>
      </c>
      <c r="B71" s="185" t="s">
        <v>1018</v>
      </c>
      <c r="C71" s="189">
        <v>0</v>
      </c>
    </row>
    <row r="72" ht="21.95" customHeight="1" spans="1:3">
      <c r="A72" s="121"/>
      <c r="B72" s="81" t="s">
        <v>1232</v>
      </c>
      <c r="C72" s="87">
        <v>161789</v>
      </c>
    </row>
  </sheetData>
  <sheetProtection formatCells="0" formatColumns="0" formatRows="0"/>
  <mergeCells count="1">
    <mergeCell ref="A1:C1"/>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72"/>
  <sheetViews>
    <sheetView showGridLines="0" showZeros="0" zoomScale="80" zoomScaleNormal="80" workbookViewId="0">
      <selection activeCell="B57" sqref="B57"/>
    </sheetView>
  </sheetViews>
  <sheetFormatPr defaultColWidth="9" defaultRowHeight="11.25" outlineLevelCol="1"/>
  <cols>
    <col min="1" max="1" width="78.5" style="167" customWidth="1"/>
    <col min="2" max="2" width="55.5" style="61" customWidth="1"/>
    <col min="3" max="5" width="12" style="61" customWidth="1"/>
    <col min="6" max="6" width="7.5" style="61" customWidth="1"/>
    <col min="7" max="7" width="1" style="61" customWidth="1"/>
    <col min="8" max="8" width="13.5" style="61" customWidth="1"/>
    <col min="9" max="9" width="7.83333333333333" style="61" customWidth="1"/>
    <col min="10" max="16384" width="9" style="61"/>
  </cols>
  <sheetData>
    <row r="1" ht="33" customHeight="1" spans="1:2">
      <c r="A1" s="168" t="s">
        <v>1233</v>
      </c>
      <c r="B1" s="169"/>
    </row>
    <row r="2" ht="19.5" customHeight="1" spans="1:2">
      <c r="A2" s="170"/>
      <c r="B2" s="64" t="s">
        <v>65</v>
      </c>
    </row>
    <row r="3" ht="36" customHeight="1" spans="1:2">
      <c r="A3" s="120" t="s">
        <v>112</v>
      </c>
      <c r="B3" s="65" t="s">
        <v>1234</v>
      </c>
    </row>
    <row r="4" ht="21.75" customHeight="1" spans="1:2">
      <c r="A4" s="171" t="s">
        <v>1235</v>
      </c>
      <c r="B4" s="172">
        <v>9908</v>
      </c>
    </row>
    <row r="5" ht="21.75" customHeight="1" spans="1:2">
      <c r="A5" s="173" t="s">
        <v>1236</v>
      </c>
      <c r="B5" s="174">
        <v>679</v>
      </c>
    </row>
    <row r="6" ht="21.75" customHeight="1" spans="1:2">
      <c r="A6" s="173" t="s">
        <v>1237</v>
      </c>
      <c r="B6" s="174">
        <v>408</v>
      </c>
    </row>
    <row r="7" ht="21.75" customHeight="1" spans="1:2">
      <c r="A7" s="173" t="s">
        <v>1238</v>
      </c>
      <c r="B7" s="174">
        <v>887</v>
      </c>
    </row>
    <row r="8" ht="21.75" customHeight="1" spans="1:2">
      <c r="A8" s="173" t="s">
        <v>1239</v>
      </c>
      <c r="B8" s="174">
        <v>54</v>
      </c>
    </row>
    <row r="9" ht="21.75" customHeight="1" spans="1:2">
      <c r="A9" s="173" t="s">
        <v>1240</v>
      </c>
      <c r="B9" s="174">
        <v>3916</v>
      </c>
    </row>
    <row r="10" ht="21.75" customHeight="1" spans="1:2">
      <c r="A10" s="173" t="s">
        <v>1241</v>
      </c>
      <c r="B10" s="174">
        <v>3964</v>
      </c>
    </row>
    <row r="11" ht="21.75" customHeight="1" spans="1:2">
      <c r="A11" s="171" t="s">
        <v>1242</v>
      </c>
      <c r="B11" s="175">
        <v>134398</v>
      </c>
    </row>
    <row r="12" ht="21.75" customHeight="1" spans="1:2">
      <c r="A12" s="173" t="s">
        <v>1243</v>
      </c>
      <c r="B12" s="176">
        <v>1438</v>
      </c>
    </row>
    <row r="13" ht="21.75" customHeight="1" spans="1:2">
      <c r="A13" s="173" t="s">
        <v>1244</v>
      </c>
      <c r="B13" s="176">
        <v>29906</v>
      </c>
    </row>
    <row r="14" ht="21.75" customHeight="1" spans="1:2">
      <c r="A14" s="173" t="s">
        <v>1245</v>
      </c>
      <c r="B14" s="89">
        <v>4811</v>
      </c>
    </row>
    <row r="15" ht="21.75" customHeight="1" spans="1:2">
      <c r="A15" s="173" t="s">
        <v>1246</v>
      </c>
      <c r="B15" s="89">
        <v>10452</v>
      </c>
    </row>
    <row r="16" ht="21.75" customHeight="1" spans="1:2">
      <c r="A16" s="173" t="s">
        <v>1247</v>
      </c>
      <c r="B16" s="89">
        <v>0</v>
      </c>
    </row>
    <row r="17" ht="21.75" customHeight="1" spans="1:2">
      <c r="A17" s="173" t="s">
        <v>1248</v>
      </c>
      <c r="B17" s="89">
        <v>283</v>
      </c>
    </row>
    <row r="18" ht="21.75" customHeight="1" spans="1:2">
      <c r="A18" s="173" t="s">
        <v>1249</v>
      </c>
      <c r="B18" s="89">
        <v>0</v>
      </c>
    </row>
    <row r="19" ht="21.75" customHeight="1" spans="1:2">
      <c r="A19" s="173" t="s">
        <v>1250</v>
      </c>
      <c r="B19" s="89">
        <v>4731</v>
      </c>
    </row>
    <row r="20" ht="21.75" customHeight="1" spans="1:2">
      <c r="A20" s="173" t="s">
        <v>1251</v>
      </c>
      <c r="B20" s="89">
        <v>5482</v>
      </c>
    </row>
    <row r="21" ht="21.75" customHeight="1" spans="1:2">
      <c r="A21" s="173" t="s">
        <v>1252</v>
      </c>
      <c r="B21" s="89">
        <v>140</v>
      </c>
    </row>
    <row r="22" ht="21.75" customHeight="1" spans="1:2">
      <c r="A22" s="173" t="s">
        <v>1253</v>
      </c>
      <c r="B22" s="89">
        <v>0</v>
      </c>
    </row>
    <row r="23" ht="21.75" customHeight="1" spans="1:2">
      <c r="A23" s="173" t="s">
        <v>1254</v>
      </c>
      <c r="B23" s="89">
        <v>0</v>
      </c>
    </row>
    <row r="24" ht="21.75" customHeight="1" spans="1:2">
      <c r="A24" s="173" t="s">
        <v>1255</v>
      </c>
      <c r="B24" s="89">
        <v>4480</v>
      </c>
    </row>
    <row r="25" ht="21.75" customHeight="1" spans="1:2">
      <c r="A25" s="173" t="s">
        <v>1256</v>
      </c>
      <c r="B25" s="89">
        <v>0</v>
      </c>
    </row>
    <row r="26" ht="21.75" customHeight="1" spans="1:2">
      <c r="A26" s="173" t="s">
        <v>1257</v>
      </c>
      <c r="B26" s="89">
        <v>0</v>
      </c>
    </row>
    <row r="27" ht="21.75" customHeight="1" spans="1:2">
      <c r="A27" s="173" t="s">
        <v>1258</v>
      </c>
      <c r="B27" s="89">
        <v>0</v>
      </c>
    </row>
    <row r="28" ht="21.75" customHeight="1" spans="1:2">
      <c r="A28" s="173" t="s">
        <v>1259</v>
      </c>
      <c r="B28" s="89">
        <v>153</v>
      </c>
    </row>
    <row r="29" ht="21.75" customHeight="1" spans="1:2">
      <c r="A29" s="173" t="s">
        <v>1260</v>
      </c>
      <c r="B29" s="89">
        <v>16028</v>
      </c>
    </row>
    <row r="30" ht="21.75" customHeight="1" spans="1:2">
      <c r="A30" s="173" t="s">
        <v>1261</v>
      </c>
      <c r="B30" s="89">
        <v>10</v>
      </c>
    </row>
    <row r="31" ht="21.75" customHeight="1" spans="1:2">
      <c r="A31" s="173" t="s">
        <v>1262</v>
      </c>
      <c r="B31" s="89">
        <v>292</v>
      </c>
    </row>
    <row r="32" ht="21.75" customHeight="1" spans="1:2">
      <c r="A32" s="173" t="s">
        <v>1263</v>
      </c>
      <c r="B32" s="89">
        <v>12285</v>
      </c>
    </row>
    <row r="33" ht="21.75" customHeight="1" spans="1:2">
      <c r="A33" s="173" t="s">
        <v>1264</v>
      </c>
      <c r="B33" s="89">
        <v>23787</v>
      </c>
    </row>
    <row r="34" ht="21.75" customHeight="1" spans="1:2">
      <c r="A34" s="173" t="s">
        <v>1265</v>
      </c>
      <c r="B34" s="89">
        <v>100</v>
      </c>
    </row>
    <row r="35" ht="21.75" customHeight="1" spans="1:2">
      <c r="A35" s="173" t="s">
        <v>1266</v>
      </c>
      <c r="B35" s="89">
        <v>0</v>
      </c>
    </row>
    <row r="36" ht="21.75" customHeight="1" spans="1:2">
      <c r="A36" s="173" t="s">
        <v>1267</v>
      </c>
      <c r="B36" s="89">
        <v>4508</v>
      </c>
    </row>
    <row r="37" ht="21.75" customHeight="1" spans="1:2">
      <c r="A37" s="173" t="s">
        <v>1268</v>
      </c>
      <c r="B37" s="89">
        <v>612</v>
      </c>
    </row>
    <row r="38" ht="21.75" customHeight="1" spans="1:2">
      <c r="A38" s="173" t="s">
        <v>1269</v>
      </c>
      <c r="B38" s="89">
        <v>0</v>
      </c>
    </row>
    <row r="39" ht="21.75" customHeight="1" spans="1:2">
      <c r="A39" s="173" t="s">
        <v>1270</v>
      </c>
      <c r="B39" s="89">
        <v>0</v>
      </c>
    </row>
    <row r="40" ht="21.75" customHeight="1" spans="1:2">
      <c r="A40" s="173" t="s">
        <v>1271</v>
      </c>
      <c r="B40" s="89">
        <v>0</v>
      </c>
    </row>
    <row r="41" ht="21.75" customHeight="1" spans="1:2">
      <c r="A41" s="173" t="s">
        <v>1272</v>
      </c>
      <c r="B41" s="89">
        <v>0</v>
      </c>
    </row>
    <row r="42" ht="21.75" customHeight="1" spans="1:2">
      <c r="A42" s="173" t="s">
        <v>1273</v>
      </c>
      <c r="B42" s="89">
        <v>4736</v>
      </c>
    </row>
    <row r="43" ht="21.75" customHeight="1" spans="1:2">
      <c r="A43" s="173" t="s">
        <v>1274</v>
      </c>
      <c r="B43" s="89">
        <v>0</v>
      </c>
    </row>
    <row r="44" ht="21.75" customHeight="1" spans="1:2">
      <c r="A44" s="173" t="s">
        <v>1275</v>
      </c>
      <c r="B44" s="89">
        <v>93</v>
      </c>
    </row>
    <row r="45" ht="21.75" customHeight="1" spans="1:2">
      <c r="A45" s="173" t="s">
        <v>1276</v>
      </c>
      <c r="B45" s="89">
        <v>0</v>
      </c>
    </row>
    <row r="46" ht="21.75" customHeight="1" spans="1:2">
      <c r="A46" s="173" t="s">
        <v>1277</v>
      </c>
      <c r="B46" s="89">
        <v>1065</v>
      </c>
    </row>
    <row r="47" ht="21.75" customHeight="1" spans="1:2">
      <c r="A47" s="173" t="s">
        <v>1278</v>
      </c>
      <c r="B47" s="89">
        <v>1402</v>
      </c>
    </row>
    <row r="48" ht="21.75" customHeight="1" spans="1:2">
      <c r="A48" s="173" t="s">
        <v>1279</v>
      </c>
      <c r="B48" s="89">
        <v>6748</v>
      </c>
    </row>
    <row r="49" ht="21.75" customHeight="1" spans="1:2">
      <c r="A49" s="173" t="s">
        <v>1280</v>
      </c>
      <c r="B49" s="89">
        <v>856</v>
      </c>
    </row>
    <row r="50" ht="21.75" customHeight="1" spans="1:2">
      <c r="A50" s="171" t="s">
        <v>1281</v>
      </c>
      <c r="B50" s="87">
        <v>28845</v>
      </c>
    </row>
    <row r="51" ht="21.75" customHeight="1" spans="1:2">
      <c r="A51" s="173" t="s">
        <v>1282</v>
      </c>
      <c r="B51" s="89">
        <v>453</v>
      </c>
    </row>
    <row r="52" ht="21.75" customHeight="1" spans="1:2">
      <c r="A52" s="173" t="s">
        <v>1283</v>
      </c>
      <c r="B52" s="89">
        <v>0</v>
      </c>
    </row>
    <row r="53" ht="21.75" customHeight="1" spans="1:2">
      <c r="A53" s="173" t="s">
        <v>1284</v>
      </c>
      <c r="B53" s="89">
        <v>14</v>
      </c>
    </row>
    <row r="54" ht="21.75" customHeight="1" spans="1:2">
      <c r="A54" s="173" t="s">
        <v>1285</v>
      </c>
      <c r="B54" s="89">
        <v>0</v>
      </c>
    </row>
    <row r="55" ht="21.75" customHeight="1" spans="1:2">
      <c r="A55" s="173" t="s">
        <v>1286</v>
      </c>
      <c r="B55" s="89">
        <v>1872</v>
      </c>
    </row>
    <row r="56" ht="21.75" customHeight="1" spans="1:2">
      <c r="A56" s="173" t="s">
        <v>1287</v>
      </c>
      <c r="B56" s="89">
        <v>179</v>
      </c>
    </row>
    <row r="57" ht="21.75" customHeight="1" spans="1:2">
      <c r="A57" s="173" t="s">
        <v>1288</v>
      </c>
      <c r="B57" s="89">
        <v>189</v>
      </c>
    </row>
    <row r="58" ht="21.75" customHeight="1" spans="1:2">
      <c r="A58" s="173" t="s">
        <v>1289</v>
      </c>
      <c r="B58" s="89">
        <v>1933</v>
      </c>
    </row>
    <row r="59" ht="21.75" customHeight="1" spans="1:2">
      <c r="A59" s="173" t="s">
        <v>1290</v>
      </c>
      <c r="B59" s="89">
        <v>7630</v>
      </c>
    </row>
    <row r="60" ht="21.75" customHeight="1" spans="1:2">
      <c r="A60" s="173" t="s">
        <v>1291</v>
      </c>
      <c r="B60" s="89">
        <v>6557</v>
      </c>
    </row>
    <row r="61" ht="21.75" customHeight="1" spans="1:2">
      <c r="A61" s="173" t="s">
        <v>1292</v>
      </c>
      <c r="B61" s="89">
        <v>2812</v>
      </c>
    </row>
    <row r="62" ht="21.75" customHeight="1" spans="1:2">
      <c r="A62" s="173" t="s">
        <v>1293</v>
      </c>
      <c r="B62" s="89">
        <v>1932</v>
      </c>
    </row>
    <row r="63" ht="21.75" customHeight="1" spans="1:2">
      <c r="A63" s="173" t="s">
        <v>1294</v>
      </c>
      <c r="B63" s="89">
        <v>1784</v>
      </c>
    </row>
    <row r="64" ht="21.75" customHeight="1" spans="1:2">
      <c r="A64" s="173" t="s">
        <v>1295</v>
      </c>
      <c r="B64" s="89">
        <v>233</v>
      </c>
    </row>
    <row r="65" ht="21.75" customHeight="1" spans="1:2">
      <c r="A65" s="173" t="s">
        <v>1296</v>
      </c>
      <c r="B65" s="89">
        <v>446</v>
      </c>
    </row>
    <row r="66" ht="21.75" customHeight="1" spans="1:2">
      <c r="A66" s="173" t="s">
        <v>1297</v>
      </c>
      <c r="B66" s="89">
        <v>50</v>
      </c>
    </row>
    <row r="67" ht="21.75" customHeight="1" spans="1:2">
      <c r="A67" s="173" t="s">
        <v>1298</v>
      </c>
      <c r="B67" s="89">
        <v>902</v>
      </c>
    </row>
    <row r="68" ht="21.75" customHeight="1" spans="1:2">
      <c r="A68" s="173" t="s">
        <v>1299</v>
      </c>
      <c r="B68" s="89">
        <v>1650</v>
      </c>
    </row>
    <row r="69" ht="21.75" customHeight="1" spans="1:2">
      <c r="A69" s="173" t="s">
        <v>1300</v>
      </c>
      <c r="B69" s="89">
        <v>21</v>
      </c>
    </row>
    <row r="70" ht="21.75" customHeight="1" spans="1:2">
      <c r="A70" s="173" t="s">
        <v>1301</v>
      </c>
      <c r="B70" s="89">
        <v>188</v>
      </c>
    </row>
    <row r="71" ht="21.75" customHeight="1" spans="1:2">
      <c r="A71" s="177" t="s">
        <v>1302</v>
      </c>
      <c r="B71" s="89">
        <v>0</v>
      </c>
    </row>
    <row r="72" ht="21.75" customHeight="1" spans="1:2">
      <c r="A72" s="120" t="s">
        <v>1303</v>
      </c>
      <c r="B72" s="178">
        <v>173151</v>
      </c>
    </row>
  </sheetData>
  <sheetProtection formatCells="0" formatColumns="0" formatRows="0"/>
  <mergeCells count="1">
    <mergeCell ref="A1:B1"/>
  </mergeCells>
  <printOptions horizontalCentered="1"/>
  <pageMargins left="0.708661417322835" right="0.708661417322835" top="0.354330708661417" bottom="0.31496062992126" header="0.31496062992126" footer="0.31496062992126"/>
  <pageSetup paperSize="9" scale="33"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
  <sheetViews>
    <sheetView showGridLines="0" showZeros="0" workbookViewId="0">
      <selection activeCell="G15" sqref="G15"/>
    </sheetView>
  </sheetViews>
  <sheetFormatPr defaultColWidth="9" defaultRowHeight="11.25" outlineLevelRow="5" outlineLevelCol="4"/>
  <cols>
    <col min="1" max="1" width="40.3333333333333" style="61" customWidth="1"/>
    <col min="2" max="4" width="23" style="61" customWidth="1"/>
    <col min="5" max="6" width="16" style="61" customWidth="1"/>
    <col min="7" max="9" width="12" style="61" customWidth="1"/>
    <col min="10" max="10" width="7.5" style="61" customWidth="1"/>
    <col min="11" max="11" width="1" style="61" customWidth="1"/>
    <col min="12" max="12" width="13.5" style="61" customWidth="1"/>
    <col min="13" max="13" width="7.83333333333333" style="61" customWidth="1"/>
    <col min="14" max="16383" width="9" style="61"/>
  </cols>
  <sheetData>
    <row r="1" ht="33" customHeight="1" spans="1:5">
      <c r="A1" s="156" t="s">
        <v>1304</v>
      </c>
      <c r="B1" s="156"/>
      <c r="C1" s="156"/>
      <c r="D1" s="156"/>
      <c r="E1" s="156"/>
    </row>
    <row r="2" ht="19.5" customHeight="1" spans="1:4">
      <c r="A2" s="157"/>
      <c r="B2" s="63"/>
      <c r="C2" s="63"/>
      <c r="D2" s="64" t="s">
        <v>65</v>
      </c>
    </row>
    <row r="3" ht="36" customHeight="1" spans="1:5">
      <c r="A3" s="158" t="s">
        <v>1305</v>
      </c>
      <c r="B3" s="159" t="s">
        <v>1234</v>
      </c>
      <c r="C3" s="160"/>
      <c r="D3" s="160"/>
      <c r="E3" s="161"/>
    </row>
    <row r="4" ht="47.25" customHeight="1" spans="1:5">
      <c r="A4" s="162"/>
      <c r="B4" s="162" t="s">
        <v>1306</v>
      </c>
      <c r="C4" s="162" t="s">
        <v>1307</v>
      </c>
      <c r="D4" s="162" t="s">
        <v>1308</v>
      </c>
      <c r="E4" s="162" t="s">
        <v>1309</v>
      </c>
    </row>
    <row r="5" ht="19.5" customHeight="1" spans="1:5">
      <c r="A5" s="163" t="s">
        <v>1310</v>
      </c>
      <c r="B5" s="164">
        <v>9908</v>
      </c>
      <c r="C5" s="164">
        <v>134398</v>
      </c>
      <c r="D5" s="165">
        <v>28845</v>
      </c>
      <c r="E5" s="165">
        <f>B5+C5+D5</f>
        <v>173151</v>
      </c>
    </row>
    <row r="6" ht="19.5" customHeight="1" spans="1:5">
      <c r="A6" s="119" t="s">
        <v>1311</v>
      </c>
      <c r="B6" s="166">
        <f>SUM(B5:B5)</f>
        <v>9908</v>
      </c>
      <c r="C6" s="166">
        <f>SUM(C5:C5)</f>
        <v>134398</v>
      </c>
      <c r="D6" s="166">
        <f>SUM(D5:D5)</f>
        <v>28845</v>
      </c>
      <c r="E6" s="71"/>
    </row>
  </sheetData>
  <sheetProtection formatCells="0" formatColumns="0" formatRows="0"/>
  <mergeCells count="3">
    <mergeCell ref="A1:E1"/>
    <mergeCell ref="B3:E3"/>
    <mergeCell ref="A3:A4"/>
  </mergeCells>
  <printOptions horizontalCentered="1"/>
  <pageMargins left="0.708661417322835" right="0.708661417322835" top="0.354330708661417" bottom="0.31496062992126" header="0.31496062992126" footer="0.31496062992126"/>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
  <sheetViews>
    <sheetView showGridLines="0" showZeros="0" workbookViewId="0">
      <selection activeCell="B14" sqref="B14"/>
    </sheetView>
  </sheetViews>
  <sheetFormatPr defaultColWidth="9" defaultRowHeight="12.75" customHeight="1" outlineLevelCol="5"/>
  <cols>
    <col min="1" max="1" width="63" style="61" customWidth="1"/>
    <col min="2" max="2" width="28.8333333333333" style="61" customWidth="1"/>
    <col min="3" max="3" width="12" style="61" customWidth="1"/>
    <col min="4" max="16384" width="9" style="61"/>
  </cols>
  <sheetData>
    <row r="1" ht="31.5" customHeight="1" spans="1:3">
      <c r="A1" s="92" t="s">
        <v>1312</v>
      </c>
      <c r="B1" s="93"/>
      <c r="C1" s="94"/>
    </row>
    <row r="2" ht="19.5" customHeight="1" spans="1:2">
      <c r="A2" s="95"/>
      <c r="B2" s="64" t="s">
        <v>65</v>
      </c>
    </row>
    <row r="3" ht="36" customHeight="1" spans="1:3">
      <c r="A3" s="96" t="s">
        <v>1313</v>
      </c>
      <c r="B3" s="96" t="s">
        <v>1314</v>
      </c>
      <c r="C3" s="97"/>
    </row>
    <row r="4" ht="19.5" customHeight="1" spans="1:5">
      <c r="A4" s="98" t="s">
        <v>1315</v>
      </c>
      <c r="B4" s="155">
        <v>200803</v>
      </c>
      <c r="C4" s="97"/>
      <c r="D4" s="100"/>
      <c r="E4" s="100"/>
    </row>
    <row r="5" ht="19.5" customHeight="1" spans="1:5">
      <c r="A5" s="98" t="s">
        <v>1316</v>
      </c>
      <c r="B5" s="155">
        <v>199506</v>
      </c>
      <c r="C5" s="97"/>
      <c r="D5" s="100"/>
      <c r="E5" s="100"/>
    </row>
    <row r="6" ht="19.5" customHeight="1" spans="1:5">
      <c r="A6" s="98" t="s">
        <v>1317</v>
      </c>
      <c r="B6" s="99">
        <v>21720</v>
      </c>
      <c r="D6" s="100"/>
      <c r="E6" s="100"/>
    </row>
    <row r="7" ht="19.5" customHeight="1" spans="1:6">
      <c r="A7" s="98" t="s">
        <v>1318</v>
      </c>
      <c r="B7" s="99">
        <v>9629</v>
      </c>
      <c r="D7" s="100"/>
      <c r="E7" s="100"/>
      <c r="F7" s="100"/>
    </row>
    <row r="8" ht="19.5" customHeight="1" spans="1:5">
      <c r="A8" s="98" t="s">
        <v>1319</v>
      </c>
      <c r="B8" s="99">
        <v>6250</v>
      </c>
      <c r="D8" s="100"/>
      <c r="E8" s="100"/>
    </row>
    <row r="9" ht="29.1" customHeight="1" spans="1:2">
      <c r="A9" s="101"/>
      <c r="B9" s="101"/>
    </row>
  </sheetData>
  <sheetProtection formatCells="0" formatColumns="0" formatRows="0"/>
  <mergeCells count="2">
    <mergeCell ref="A1:B1"/>
    <mergeCell ref="A9:B9"/>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省财政厅</Company>
  <Application>Microsoft Excel</Application>
  <HeadingPairs>
    <vt:vector size="2" baseType="variant">
      <vt:variant>
        <vt:lpstr>工作表</vt:lpstr>
      </vt:variant>
      <vt:variant>
        <vt:i4>24</vt:i4>
      </vt:variant>
    </vt:vector>
  </HeadingPairs>
  <TitlesOfParts>
    <vt:vector size="24" baseType="lpstr">
      <vt:lpstr>目录 </vt:lpstr>
      <vt:lpstr>目录</vt:lpstr>
      <vt:lpstr>1、一般公共预算收入决算表</vt:lpstr>
      <vt:lpstr>2、一般公共预算支出决算表</vt:lpstr>
      <vt:lpstr>3、一般公共预算本级支出决算表</vt:lpstr>
      <vt:lpstr>4、一般公共预算本级基本支出决算表</vt:lpstr>
      <vt:lpstr>5、一般公共预算税收返还和转移性收入决算表（分项目）</vt:lpstr>
      <vt:lpstr>6、一般公共预算税收返还和转移支付决算表（分地区）</vt:lpstr>
      <vt:lpstr>7、政府一般债务限额和余额情况表</vt:lpstr>
      <vt:lpstr>8、政府性基金收入决算表</vt:lpstr>
      <vt:lpstr>9、政府性基金支出决算表</vt:lpstr>
      <vt:lpstr>10、政府性基金本级支出决算表</vt:lpstr>
      <vt:lpstr>11、政府性基金转移收支决算表（分项目）</vt:lpstr>
      <vt:lpstr>12、政府性基金转移支付决算表（分地区）</vt:lpstr>
      <vt:lpstr>13、政府专项债务限额和余额情况表</vt:lpstr>
      <vt:lpstr>14、国有资本经营收入决算表</vt:lpstr>
      <vt:lpstr>15、国有资本经营支出决算表</vt:lpstr>
      <vt:lpstr>16、国有资本经营本级支出决算表</vt:lpstr>
      <vt:lpstr>17、国有资本经营预算转移支付表</vt:lpstr>
      <vt:lpstr>18、社会保险基金收入决算表</vt:lpstr>
      <vt:lpstr>19、社会保险基金支出决算表</vt:lpstr>
      <vt:lpstr>20、地方政府债务限额、余额情况表</vt:lpstr>
      <vt:lpstr>21、地方政府债券发行、还本付息情况表</vt:lpstr>
      <vt:lpstr>22、本地区、本级及所属地区债券资金使用安排情况表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tjhq</dc:creator>
  <cp:lastModifiedBy>甜不甜</cp:lastModifiedBy>
  <dcterms:created xsi:type="dcterms:W3CDTF">2013-07-01T05:47:00Z</dcterms:created>
  <cp:lastPrinted>2021-05-16T12:29:00Z</cp:lastPrinted>
  <dcterms:modified xsi:type="dcterms:W3CDTF">2023-12-22T03:22:20Z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11602248</vt:i4>
  </property>
  <property fmtid="{D5CDD505-2E9C-101B-9397-08002B2CF9AE}" pid="3" name="KSOProductBuildVer">
    <vt:lpwstr>2052-12.1.0.15990</vt:lpwstr>
  </property>
  <property fmtid="{D5CDD505-2E9C-101B-9397-08002B2CF9AE}" pid="4" name="ICV">
    <vt:lpwstr>9F34D6EE237342E0835BFEA87C752909_13</vt:lpwstr>
  </property>
  <property fmtid="{D5CDD505-2E9C-101B-9397-08002B2CF9AE}" pid="5" name="KSOReadingLayout">
    <vt:bool>false</vt:bool>
  </property>
</Properties>
</file>