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3140" tabRatio="952" firstSheet="13" activeTab="19"/>
  </bookViews>
  <sheets>
    <sheet name="目录 " sheetId="1" state="hidden" r:id="rId1"/>
    <sheet name="目录" sheetId="30" r:id="rId2"/>
    <sheet name="一般公共预算收入预算表" sheetId="2" r:id="rId3"/>
    <sheet name="一般公共预算支出预算表" sheetId="3" r:id="rId4"/>
    <sheet name="一般公共预算本级支出预算表" sheetId="6" r:id="rId5"/>
    <sheet name="一般公共预算基本支出经济分类" sheetId="34" r:id="rId6"/>
    <sheet name="一般公共预算税收返还和转移支付预算分项目表" sheetId="8" r:id="rId7"/>
    <sheet name="一般公共预算税收返还和转移支付预算分地区表" sheetId="9" r:id="rId8"/>
    <sheet name="政府性基金收入预算表" sheetId="11" r:id="rId9"/>
    <sheet name="政府性基金支出预算表" sheetId="12" r:id="rId10"/>
    <sheet name="政府性基金本级支出预算表" sheetId="15" r:id="rId11"/>
    <sheet name="政府性基金转移支付预算分项目表" sheetId="16" r:id="rId12"/>
    <sheet name="政府性基金转移支付预算分地区表" sheetId="17" r:id="rId13"/>
    <sheet name="国有资本经营收入预算表" sheetId="19" r:id="rId14"/>
    <sheet name="国有资本经营支出预算表" sheetId="20" r:id="rId15"/>
    <sheet name="本级国有资本经营支出预算表" sheetId="31" r:id="rId16"/>
    <sheet name="国有资本经营转移支出预算表" sheetId="32" r:id="rId17"/>
    <sheet name="社会保险基金收入预算表" sheetId="28" r:id="rId18"/>
    <sheet name="社会保险基金支出预算表" sheetId="29" r:id="rId19"/>
    <sheet name="地方政府一般债务限额和余额情况表 " sheetId="33" r:id="rId20"/>
    <sheet name="地方政府专项债务限额和余额情况表" sheetId="27" r:id="rId21"/>
  </sheets>
  <externalReferences>
    <externalReference r:id="rId22"/>
  </externalReferences>
  <definedNames>
    <definedName name="_xlnm._FilterDatabase" localSheetId="2" hidden="1">一般公共预算收入预算表!$A$5:$AU$44</definedName>
    <definedName name="_xlnm._FilterDatabase" localSheetId="4" hidden="1">一般公共预算本级支出预算表!$A$4:$AL$1250</definedName>
    <definedName name="_xlnm._FilterDatabase" localSheetId="6" hidden="1">一般公共预算税收返还和转移支付预算分项目表!$A$4:$IR$73</definedName>
    <definedName name="_xlnm._FilterDatabase" localSheetId="9" hidden="1">政府性基金支出预算表!$A$4:$B$53</definedName>
    <definedName name="_xlnm._FilterDatabase" localSheetId="10" hidden="1">政府性基金本级支出预算表!$A$4:$AP$234</definedName>
    <definedName name="_xlnm._FilterDatabase" localSheetId="16" hidden="1">国有资本经营转移支出预算表!$A$4:$C$48</definedName>
    <definedName name="_xlnm._FilterDatabase" localSheetId="17" hidden="1">社会保险基金收入预算表!$A$4:$C$50</definedName>
    <definedName name="_xlnm._FilterDatabase" localSheetId="18" hidden="1">社会保险基金支出预算表!$A$4:$C$47</definedName>
    <definedName name="_xlnm.Print_Area" localSheetId="2">一般公共预算收入预算表!$A$1:$B$44</definedName>
    <definedName name="_xlnm.Print_Area" localSheetId="17">社会保险基金收入预算表!$A$1:$B$50</definedName>
    <definedName name="_xlnm.Print_Area" localSheetId="18">社会保险基金支出预算表!$A$1:$B$47</definedName>
    <definedName name="_xlnm.Print_Area">#N/A</definedName>
    <definedName name="_xlnm.Print_Titles" localSheetId="2">一般公共预算收入预算表!$1:5</definedName>
    <definedName name="_xlnm.Print_Titles" localSheetId="11">政府性基金转移支付预算分项目表!$1:4</definedName>
    <definedName name="_xlnm.Print_Titles" localSheetId="17">社会保险基金收入预算表!$4:$4</definedName>
    <definedName name="_xlnm.Print_Titles" localSheetId="18">社会保险基金支出预算表!$4:$4</definedName>
    <definedName name="_xlnm.Print_Titles" localSheetId="3">一般公共预算支出预算表!$1:5</definedName>
    <definedName name="_xlnm.Print_Titles" localSheetId="4">一般公共预算本级支出预算表!$1:4</definedName>
    <definedName name="_xlnm.Print_Titles" localSheetId="8">政府性基金收入预算表!$1:4</definedName>
    <definedName name="_xlnm.Print_Titles" localSheetId="9">政府性基金支出预算表!$1:4</definedName>
    <definedName name="_xlnm.Print_Titles" localSheetId="10">政府性基金本级支出预算表!$1:4</definedName>
    <definedName name="_xlnm.Print_Titles">#N/A</definedName>
    <definedName name="_xlnm.Print_Area" localSheetId="16">国有资本经营转移支出预算表!$A$1:$C$48</definedName>
    <definedName name="_xlnm.Print_Titles" localSheetId="16">国有资本经营转移支出预算表!$4:$4</definedName>
    <definedName name="地区名称">[1]封面!$B$2:$B$6</definedName>
  </definedNames>
  <calcPr calcId="144525"/>
</workbook>
</file>

<file path=xl/sharedStrings.xml><?xml version="1.0" encoding="utf-8"?>
<sst xmlns="http://schemas.openxmlformats.org/spreadsheetml/2006/main" count="3042" uniqueCount="1637">
  <si>
    <r>
      <rPr>
        <sz val="11"/>
        <rFont val="宋体"/>
        <charset val="134"/>
      </rPr>
      <t>附件</t>
    </r>
    <r>
      <rPr>
        <sz val="11"/>
        <rFont val="Times New Roman"/>
        <charset val="134"/>
      </rPr>
      <t>1</t>
    </r>
  </si>
  <si>
    <t>政府预算草案报表目录</t>
  </si>
  <si>
    <r>
      <rPr>
        <b/>
        <sz val="11"/>
        <rFont val="宋体"/>
        <charset val="134"/>
      </rPr>
      <t>表号</t>
    </r>
  </si>
  <si>
    <r>
      <rPr>
        <b/>
        <sz val="11"/>
        <rFont val="宋体"/>
        <charset val="134"/>
      </rPr>
      <t>表名</t>
    </r>
  </si>
  <si>
    <r>
      <rPr>
        <sz val="11"/>
        <rFont val="宋体"/>
        <charset val="134"/>
      </rPr>
      <t>附表</t>
    </r>
    <r>
      <rPr>
        <sz val="11"/>
        <rFont val="Times New Roman"/>
        <charset val="134"/>
      </rPr>
      <t>1-1</t>
    </r>
  </si>
  <si>
    <t>一般公共预算收入预算表</t>
  </si>
  <si>
    <r>
      <rPr>
        <sz val="11"/>
        <rFont val="宋体"/>
        <charset val="134"/>
      </rPr>
      <t>第一部分</t>
    </r>
    <r>
      <rPr>
        <sz val="11"/>
        <rFont val="Times New Roman"/>
        <charset val="134"/>
      </rPr>
      <t>:</t>
    </r>
    <r>
      <rPr>
        <sz val="11"/>
        <rFont val="宋体"/>
        <charset val="134"/>
      </rPr>
      <t>一般公共预算</t>
    </r>
  </si>
  <si>
    <r>
      <rPr>
        <sz val="11"/>
        <rFont val="宋体"/>
        <charset val="134"/>
      </rPr>
      <t>附表</t>
    </r>
    <r>
      <rPr>
        <sz val="11"/>
        <rFont val="Times New Roman"/>
        <charset val="134"/>
      </rPr>
      <t>1-2</t>
    </r>
  </si>
  <si>
    <t>一般公共预算支出预算表</t>
  </si>
  <si>
    <r>
      <rPr>
        <sz val="11"/>
        <rFont val="宋体"/>
        <charset val="134"/>
      </rPr>
      <t>附表</t>
    </r>
    <r>
      <rPr>
        <sz val="11"/>
        <rFont val="Times New Roman"/>
        <charset val="134"/>
      </rPr>
      <t>1-3</t>
    </r>
  </si>
  <si>
    <t>一般公共预算本级支出预算表</t>
  </si>
  <si>
    <r>
      <rPr>
        <sz val="11"/>
        <rFont val="宋体"/>
        <charset val="134"/>
      </rPr>
      <t>附表</t>
    </r>
    <r>
      <rPr>
        <sz val="11"/>
        <rFont val="Times New Roman"/>
        <charset val="134"/>
      </rPr>
      <t>1-4</t>
    </r>
  </si>
  <si>
    <t>一般公共预算基本支出预算表</t>
  </si>
  <si>
    <r>
      <rPr>
        <sz val="11"/>
        <rFont val="宋体"/>
        <charset val="134"/>
      </rPr>
      <t>附表</t>
    </r>
    <r>
      <rPr>
        <sz val="11"/>
        <rFont val="Times New Roman"/>
        <charset val="134"/>
      </rPr>
      <t>1-5</t>
    </r>
  </si>
  <si>
    <t>一般公共预算对下税收返还和转移支付预算分项目表</t>
  </si>
  <si>
    <r>
      <rPr>
        <sz val="11"/>
        <rFont val="宋体"/>
        <charset val="134"/>
      </rPr>
      <t>附表</t>
    </r>
    <r>
      <rPr>
        <sz val="11"/>
        <rFont val="Times New Roman"/>
        <charset val="134"/>
      </rPr>
      <t>1-6</t>
    </r>
  </si>
  <si>
    <t>一般公共预算对下税收返还和转移支付预算分地区表</t>
  </si>
  <si>
    <r>
      <rPr>
        <sz val="11"/>
        <rFont val="宋体"/>
        <charset val="134"/>
      </rPr>
      <t>附表</t>
    </r>
    <r>
      <rPr>
        <sz val="11"/>
        <rFont val="Times New Roman"/>
        <charset val="134"/>
      </rPr>
      <t>1-7</t>
    </r>
  </si>
  <si>
    <t>政府性基金收入预算表</t>
  </si>
  <si>
    <r>
      <rPr>
        <sz val="11"/>
        <rFont val="宋体"/>
        <charset val="134"/>
      </rPr>
      <t>第二部分</t>
    </r>
    <r>
      <rPr>
        <sz val="11"/>
        <rFont val="Times New Roman"/>
        <charset val="134"/>
      </rPr>
      <t>:</t>
    </r>
    <r>
      <rPr>
        <sz val="11"/>
        <rFont val="宋体"/>
        <charset val="134"/>
      </rPr>
      <t>政府性基金预算</t>
    </r>
  </si>
  <si>
    <r>
      <rPr>
        <sz val="11"/>
        <rFont val="宋体"/>
        <charset val="134"/>
      </rPr>
      <t>附表</t>
    </r>
    <r>
      <rPr>
        <sz val="11"/>
        <rFont val="Times New Roman"/>
        <charset val="134"/>
      </rPr>
      <t>1-8</t>
    </r>
  </si>
  <si>
    <t>政府性基金支出预算表</t>
  </si>
  <si>
    <r>
      <rPr>
        <sz val="11"/>
        <rFont val="宋体"/>
        <charset val="134"/>
      </rPr>
      <t>附表</t>
    </r>
    <r>
      <rPr>
        <sz val="11"/>
        <rFont val="Times New Roman"/>
        <charset val="134"/>
      </rPr>
      <t>1-9</t>
    </r>
  </si>
  <si>
    <t>政府性基金本级支出预算表</t>
  </si>
  <si>
    <r>
      <rPr>
        <sz val="11"/>
        <rFont val="宋体"/>
        <charset val="134"/>
      </rPr>
      <t>附表</t>
    </r>
    <r>
      <rPr>
        <sz val="11"/>
        <rFont val="Times New Roman"/>
        <charset val="134"/>
      </rPr>
      <t>1-10</t>
    </r>
  </si>
  <si>
    <t>政府性基金转移支付预算分项目表</t>
  </si>
  <si>
    <r>
      <rPr>
        <sz val="11"/>
        <rFont val="宋体"/>
        <charset val="134"/>
      </rPr>
      <t>附表</t>
    </r>
    <r>
      <rPr>
        <sz val="11"/>
        <rFont val="Times New Roman"/>
        <charset val="134"/>
      </rPr>
      <t>1-11</t>
    </r>
  </si>
  <si>
    <t>政府性基金转移支付预算分地区表</t>
  </si>
  <si>
    <r>
      <rPr>
        <sz val="11"/>
        <rFont val="宋体"/>
        <charset val="134"/>
      </rPr>
      <t>附表</t>
    </r>
    <r>
      <rPr>
        <sz val="11"/>
        <rFont val="Times New Roman"/>
        <charset val="134"/>
      </rPr>
      <t>1-12</t>
    </r>
  </si>
  <si>
    <t>国有资本经营收入预算表</t>
  </si>
  <si>
    <r>
      <rPr>
        <sz val="11"/>
        <rFont val="宋体"/>
        <charset val="134"/>
      </rPr>
      <t>第三部分</t>
    </r>
    <r>
      <rPr>
        <sz val="11"/>
        <rFont val="Times New Roman"/>
        <charset val="134"/>
      </rPr>
      <t>:</t>
    </r>
    <r>
      <rPr>
        <sz val="11"/>
        <rFont val="宋体"/>
        <charset val="134"/>
      </rPr>
      <t>国有资本经营预算</t>
    </r>
  </si>
  <si>
    <r>
      <rPr>
        <sz val="11"/>
        <rFont val="宋体"/>
        <charset val="134"/>
      </rPr>
      <t>附表</t>
    </r>
    <r>
      <rPr>
        <sz val="11"/>
        <rFont val="Times New Roman"/>
        <charset val="134"/>
      </rPr>
      <t>1-13</t>
    </r>
  </si>
  <si>
    <t>国有资本经营支出预算表</t>
  </si>
  <si>
    <r>
      <rPr>
        <sz val="11"/>
        <rFont val="宋体"/>
        <charset val="134"/>
      </rPr>
      <t>附表</t>
    </r>
    <r>
      <rPr>
        <sz val="11"/>
        <rFont val="Times New Roman"/>
        <charset val="134"/>
      </rPr>
      <t>1-14</t>
    </r>
  </si>
  <si>
    <t>社会保险基金收入预算表</t>
  </si>
  <si>
    <r>
      <rPr>
        <sz val="11"/>
        <rFont val="宋体"/>
        <charset val="134"/>
      </rPr>
      <t>第四部分</t>
    </r>
    <r>
      <rPr>
        <sz val="11"/>
        <rFont val="Times New Roman"/>
        <charset val="134"/>
      </rPr>
      <t>:</t>
    </r>
    <r>
      <rPr>
        <sz val="11"/>
        <rFont val="宋体"/>
        <charset val="134"/>
      </rPr>
      <t>社会保险基金预算</t>
    </r>
  </si>
  <si>
    <r>
      <rPr>
        <sz val="11"/>
        <rFont val="宋体"/>
        <charset val="134"/>
      </rPr>
      <t>附表</t>
    </r>
    <r>
      <rPr>
        <sz val="11"/>
        <rFont val="Times New Roman"/>
        <charset val="134"/>
      </rPr>
      <t>1-15</t>
    </r>
  </si>
  <si>
    <t>社会保险基金支出预算表</t>
  </si>
  <si>
    <r>
      <rPr>
        <sz val="11"/>
        <rFont val="宋体"/>
        <charset val="134"/>
      </rPr>
      <t>附表</t>
    </r>
    <r>
      <rPr>
        <sz val="11"/>
        <rFont val="Times New Roman"/>
        <charset val="134"/>
      </rPr>
      <t>1-16</t>
    </r>
  </si>
  <si>
    <t>地方政府一般债务和专项债务限额和余额情况表</t>
  </si>
  <si>
    <r>
      <rPr>
        <sz val="11"/>
        <rFont val="宋体"/>
        <charset val="134"/>
      </rPr>
      <t>第五部分：地方政府债务情况</t>
    </r>
  </si>
  <si>
    <r>
      <rPr>
        <sz val="16"/>
        <rFont val="宋体"/>
        <charset val="134"/>
      </rPr>
      <t>目</t>
    </r>
    <r>
      <rPr>
        <sz val="16"/>
        <rFont val="Times New Roman"/>
        <charset val="134"/>
      </rPr>
      <t xml:space="preserve">  </t>
    </r>
    <r>
      <rPr>
        <sz val="16"/>
        <rFont val="宋体"/>
        <charset val="134"/>
      </rPr>
      <t>录</t>
    </r>
  </si>
  <si>
    <r>
      <rPr>
        <sz val="16"/>
        <rFont val="Times New Roman"/>
        <charset val="134"/>
      </rPr>
      <t>1</t>
    </r>
    <r>
      <rPr>
        <sz val="16"/>
        <rFont val="仿宋_GB2312"/>
        <charset val="134"/>
      </rPr>
      <t>、一般公共预算收入预算表</t>
    </r>
  </si>
  <si>
    <r>
      <rPr>
        <sz val="16"/>
        <rFont val="Times New Roman"/>
        <charset val="134"/>
      </rPr>
      <t>2</t>
    </r>
    <r>
      <rPr>
        <sz val="16"/>
        <rFont val="仿宋_GB2312"/>
        <charset val="134"/>
      </rPr>
      <t>、一般公共预算支出预算表</t>
    </r>
  </si>
  <si>
    <r>
      <rPr>
        <sz val="16"/>
        <rFont val="Times New Roman"/>
        <charset val="134"/>
      </rPr>
      <t>3</t>
    </r>
    <r>
      <rPr>
        <sz val="16"/>
        <rFont val="仿宋_GB2312"/>
        <charset val="134"/>
      </rPr>
      <t>、一般公共预算本级支出预算表</t>
    </r>
  </si>
  <si>
    <r>
      <rPr>
        <sz val="16"/>
        <rFont val="Times New Roman"/>
        <charset val="134"/>
      </rPr>
      <t>4</t>
    </r>
    <r>
      <rPr>
        <sz val="16"/>
        <rFont val="仿宋_GB2312"/>
        <charset val="134"/>
      </rPr>
      <t>、一般公共预算基本支出预算表</t>
    </r>
  </si>
  <si>
    <r>
      <rPr>
        <sz val="16"/>
        <rFont val="Times New Roman"/>
        <charset val="134"/>
      </rPr>
      <t>5</t>
    </r>
    <r>
      <rPr>
        <sz val="16"/>
        <rFont val="仿宋_GB2312"/>
        <charset val="134"/>
      </rPr>
      <t>、一般公共预算税收返还和转移支付预算分项目表</t>
    </r>
  </si>
  <si>
    <r>
      <rPr>
        <sz val="16"/>
        <rFont val="Times New Roman"/>
        <charset val="134"/>
      </rPr>
      <t>6</t>
    </r>
    <r>
      <rPr>
        <sz val="16"/>
        <rFont val="仿宋_GB2312"/>
        <charset val="134"/>
      </rPr>
      <t>、一般公共预算税收返还和转移支付预算分地区表</t>
    </r>
  </si>
  <si>
    <r>
      <rPr>
        <sz val="16"/>
        <rFont val="Times New Roman"/>
        <charset val="134"/>
      </rPr>
      <t>7</t>
    </r>
    <r>
      <rPr>
        <sz val="16"/>
        <rFont val="仿宋_GB2312"/>
        <charset val="134"/>
      </rPr>
      <t>、政府性基金收入预算表</t>
    </r>
  </si>
  <si>
    <r>
      <rPr>
        <sz val="16"/>
        <rFont val="Times New Roman"/>
        <charset val="134"/>
      </rPr>
      <t>8</t>
    </r>
    <r>
      <rPr>
        <sz val="16"/>
        <rFont val="仿宋_GB2312"/>
        <charset val="134"/>
      </rPr>
      <t>、政府性基金支出预算表</t>
    </r>
  </si>
  <si>
    <r>
      <rPr>
        <sz val="16"/>
        <rFont val="Times New Roman"/>
        <charset val="134"/>
      </rPr>
      <t>9</t>
    </r>
    <r>
      <rPr>
        <sz val="16"/>
        <rFont val="仿宋_GB2312"/>
        <charset val="134"/>
      </rPr>
      <t>、政府性基金本级支出预算表</t>
    </r>
  </si>
  <si>
    <r>
      <rPr>
        <sz val="16"/>
        <rFont val="Times New Roman"/>
        <charset val="134"/>
      </rPr>
      <t>10</t>
    </r>
    <r>
      <rPr>
        <sz val="16"/>
        <rFont val="仿宋_GB2312"/>
        <charset val="134"/>
      </rPr>
      <t>、政府性基金转移支付预算分项目表</t>
    </r>
  </si>
  <si>
    <r>
      <rPr>
        <sz val="16"/>
        <rFont val="Times New Roman"/>
        <charset val="134"/>
      </rPr>
      <t>11</t>
    </r>
    <r>
      <rPr>
        <sz val="16"/>
        <rFont val="仿宋_GB2312"/>
        <charset val="134"/>
      </rPr>
      <t>、政府性基金转移支付预算分地区表</t>
    </r>
  </si>
  <si>
    <r>
      <rPr>
        <sz val="16"/>
        <rFont val="Times New Roman"/>
        <charset val="134"/>
      </rPr>
      <t>12</t>
    </r>
    <r>
      <rPr>
        <sz val="16"/>
        <rFont val="仿宋_GB2312"/>
        <charset val="134"/>
      </rPr>
      <t>、国有资本经营收入预算表</t>
    </r>
  </si>
  <si>
    <r>
      <rPr>
        <sz val="16"/>
        <rFont val="Times New Roman"/>
        <charset val="134"/>
      </rPr>
      <t>13</t>
    </r>
    <r>
      <rPr>
        <sz val="16"/>
        <rFont val="仿宋_GB2312"/>
        <charset val="134"/>
      </rPr>
      <t>、国有资本经营支出预算表</t>
    </r>
  </si>
  <si>
    <r>
      <rPr>
        <sz val="16"/>
        <rFont val="Times New Roman"/>
        <charset val="134"/>
      </rPr>
      <t>14</t>
    </r>
    <r>
      <rPr>
        <sz val="16"/>
        <rFont val="仿宋_GB2312"/>
        <charset val="134"/>
      </rPr>
      <t>、本级国有资本经营支出预算表</t>
    </r>
  </si>
  <si>
    <r>
      <rPr>
        <sz val="16"/>
        <rFont val="Times New Roman"/>
        <charset val="134"/>
      </rPr>
      <t>15</t>
    </r>
    <r>
      <rPr>
        <sz val="16"/>
        <rFont val="仿宋_GB2312"/>
        <charset val="134"/>
      </rPr>
      <t>、国有资本经营转移支出预算表</t>
    </r>
  </si>
  <si>
    <r>
      <rPr>
        <sz val="16"/>
        <rFont val="Times New Roman"/>
        <charset val="134"/>
      </rPr>
      <t>16</t>
    </r>
    <r>
      <rPr>
        <sz val="16"/>
        <rFont val="仿宋_GB2312"/>
        <charset val="134"/>
      </rPr>
      <t>、社会保险基金收入预算表</t>
    </r>
  </si>
  <si>
    <r>
      <rPr>
        <sz val="16"/>
        <rFont val="Times New Roman"/>
        <charset val="134"/>
      </rPr>
      <t>17</t>
    </r>
    <r>
      <rPr>
        <sz val="16"/>
        <rFont val="仿宋_GB2312"/>
        <charset val="134"/>
      </rPr>
      <t>、社会保险基金支出预算表</t>
    </r>
  </si>
  <si>
    <r>
      <rPr>
        <sz val="16"/>
        <rFont val="Times New Roman"/>
        <charset val="134"/>
      </rPr>
      <t>18</t>
    </r>
    <r>
      <rPr>
        <sz val="16"/>
        <rFont val="仿宋_GB2312"/>
        <charset val="134"/>
      </rPr>
      <t>、地方政府一般债务限额和余额情况表</t>
    </r>
  </si>
  <si>
    <r>
      <rPr>
        <sz val="16"/>
        <rFont val="Times New Roman"/>
        <charset val="134"/>
      </rPr>
      <t>19</t>
    </r>
    <r>
      <rPr>
        <sz val="16"/>
        <rFont val="仿宋_GB2312"/>
        <charset val="134"/>
      </rPr>
      <t>、地方政府专项债务限额和余额情况表</t>
    </r>
  </si>
  <si>
    <t>单位：万元</t>
  </si>
  <si>
    <t>项                 目</t>
  </si>
  <si>
    <t>本年预算数</t>
  </si>
  <si>
    <t>一、税收收入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</si>
  <si>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</si>
  <si>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</si>
  <si>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</si>
  <si>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</si>
  <si>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</si>
  <si>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</si>
  <si>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</si>
  <si>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</si>
  <si>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</si>
  <si>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</si>
  <si>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</si>
  <si>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</si>
  <si>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</si>
  <si>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</si>
  <si>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</si>
  <si>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</si>
  <si>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</si>
  <si>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</si>
  <si>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</si>
  <si>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</si>
  <si>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</si>
  <si>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</si>
  <si>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</si>
  <si>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</si>
  <si>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</si>
  <si>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本级收入合计</t>
  </si>
  <si>
    <t>地方政府一般债务收入</t>
  </si>
  <si>
    <t>转移性收入</t>
  </si>
  <si>
    <t xml:space="preserve">  返还性收入</t>
  </si>
  <si>
    <t xml:space="preserve">  一般性转移支付收入</t>
  </si>
  <si>
    <t xml:space="preserve">  专项转移支付收入</t>
  </si>
  <si>
    <t xml:space="preserve">  下级上解收入</t>
  </si>
  <si>
    <t xml:space="preserve">  接受其他地区援助收入</t>
  </si>
  <si>
    <t xml:space="preserve">  调入资金</t>
  </si>
  <si>
    <t xml:space="preserve">  动用预算稳定调节基金</t>
  </si>
  <si>
    <t xml:space="preserve">  地方政府一般债务转贷收入</t>
  </si>
  <si>
    <t xml:space="preserve">  上年结转结余收入</t>
  </si>
  <si>
    <t>收入总计</t>
  </si>
  <si>
    <t>项       目</t>
  </si>
  <si>
    <t>一、一般公共服务支出</t>
  </si>
  <si>
    <t>二、外交支出</t>
  </si>
  <si>
    <t>三、国防支出</t>
  </si>
  <si>
    <t>四、公共安全</t>
  </si>
  <si>
    <t>五、教育支出</t>
  </si>
  <si>
    <t>六、科学技术支出</t>
  </si>
  <si>
    <t>七、文化旅游体育与传媒支出</t>
  </si>
  <si>
    <t>八、社会保障和就业支出</t>
  </si>
  <si>
    <t>九、卫生健康支出</t>
  </si>
  <si>
    <t>十、节能环保支出</t>
  </si>
  <si>
    <t>十一、城乡社区支出</t>
  </si>
  <si>
    <t>十二、农林水支出</t>
  </si>
  <si>
    <t xml:space="preserve"> 十三、 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</si>
  <si>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</si>
  <si>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</si>
  <si>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</si>
  <si>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</si>
  <si>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</si>
  <si>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</si>
  <si>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</si>
  <si>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</si>
  <si>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二十三、 债务付息支出</t>
  </si>
  <si>
    <t>二十四、 债务发行费用支出</t>
  </si>
  <si>
    <t>二十五、 其他</t>
  </si>
  <si>
    <t>本级支出合计</t>
  </si>
  <si>
    <t>预备费</t>
  </si>
  <si>
    <t>地方政府一般债务还本支出</t>
  </si>
  <si>
    <t>转移性支出</t>
  </si>
  <si>
    <t xml:space="preserve">  返还性支出</t>
  </si>
  <si>
    <t xml:space="preserve">  一般性转移支付</t>
  </si>
  <si>
    <t xml:space="preserve">  专项转移支付</t>
  </si>
  <si>
    <t xml:space="preserve">  上解上级支出</t>
  </si>
  <si>
    <t xml:space="preserve">  援助其他地区支出</t>
  </si>
  <si>
    <t xml:space="preserve">  调出资金</t>
  </si>
  <si>
    <t xml:space="preserve">  安排预算稳定调节基金</t>
  </si>
  <si>
    <t xml:space="preserve">  补充预算周转金</t>
  </si>
  <si>
    <t xml:space="preserve">  地方政府一般债务转贷支出</t>
  </si>
  <si>
    <t xml:space="preserve">  年终结转结余</t>
  </si>
  <si>
    <t>支出总计</t>
  </si>
  <si>
    <t>项目</t>
  </si>
  <si>
    <t>预算数</t>
  </si>
  <si>
    <t>代码</t>
  </si>
  <si>
    <t>名称</t>
  </si>
  <si>
    <t>金额</t>
  </si>
  <si>
    <t>一般公共服务</t>
  </si>
  <si>
    <t xml:space="preserve">    人大事务</t>
  </si>
  <si>
    <t xml:space="preserve">      行政运行</t>
  </si>
  <si>
    <t xml:space="preserve">      一般行政管理事务</t>
  </si>
  <si>
    <t xml:space="preserve">      机关服务</t>
  </si>
  <si>
    <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</si>
  <si>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</si>
  <si>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</si>
  <si>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</si>
  <si>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</si>
  <si>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</si>
  <si>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</si>
  <si>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</si>
  <si>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</si>
  <si>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</si>
  <si>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</si>
  <si>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</si>
  <si>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</si>
  <si>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</si>
  <si>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</si>
  <si>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</si>
  <si>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</si>
  <si>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</si>
  <si>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</si>
  <si>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</si>
  <si>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</si>
  <si>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</si>
  <si>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</si>
  <si>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</si>
  <si>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</si>
  <si>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</si>
  <si>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</si>
  <si>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</si>
  <si>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</si>
  <si>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</si>
  <si>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</si>
  <si>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</si>
  <si>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</si>
  <si>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</si>
  <si>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</si>
  <si>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</si>
  <si>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</si>
  <si>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</si>
  <si>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</si>
  <si>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</si>
  <si>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</si>
  <si>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</si>
  <si>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</si>
  <si>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</si>
  <si>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</si>
  <si>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</si>
  <si>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</si>
  <si>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</si>
  <si>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</si>
  <si>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</si>
  <si>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</si>
  <si>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</si>
  <si>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</si>
  <si>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</si>
  <si>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</si>
  <si>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</si>
  <si>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</si>
  <si>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</si>
  <si>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</si>
  <si>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</si>
  <si>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</si>
  <si>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</si>
  <si>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</si>
  <si>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</si>
  <si>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</si>
  <si>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</si>
  <si>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</si>
  <si>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</si>
  <si>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</si>
  <si>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</si>
  <si>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</si>
  <si>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</si>
  <si>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</si>
  <si>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</si>
  <si>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</si>
  <si>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</si>
  <si>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</si>
  <si>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</si>
  <si>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</si>
  <si>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</si>
  <si>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</si>
  <si>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</si>
  <si>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</si>
  <si>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</si>
  <si>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</si>
  <si>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</si>
  <si>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</si>
  <si>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</si>
  <si>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</si>
  <si>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</si>
  <si>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</si>
  <si>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</si>
  <si>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</si>
  <si>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</si>
  <si>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</si>
  <si>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</si>
  <si>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</si>
  <si>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</si>
  <si>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</si>
  <si>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</si>
  <si>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</si>
  <si>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</si>
  <si>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</si>
  <si>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</si>
  <si>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</si>
  <si>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</si>
  <si>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</si>
  <si>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</si>
  <si>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</si>
  <si>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</si>
  <si>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</si>
  <si>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</si>
  <si>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</si>
  <si>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</si>
  <si>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</si>
  <si>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</si>
  <si>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</si>
  <si>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</si>
  <si>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</si>
  <si>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</si>
  <si>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</si>
  <si>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</si>
  <si>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</si>
  <si>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</si>
  <si>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</si>
  <si>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外交支出</t>
  </si>
  <si>
    <t xml:space="preserve">    对外合作与交流</t>
  </si>
  <si>
    <t xml:space="preserve">    对外宣传</t>
  </si>
  <si>
    <t xml:space="preserve">    其他外交支出</t>
  </si>
  <si>
    <t>国防支出</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</si>
  <si>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</si>
  <si>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</si>
  <si>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</si>
  <si>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</si>
  <si>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</si>
  <si>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</si>
  <si>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</si>
  <si>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</si>
  <si>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t>
  </si>
  <si>
    <t>四、公共安全支出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</si>
  <si>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</si>
  <si>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</si>
  <si>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</si>
  <si>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</si>
  <si>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</si>
  <si>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</si>
  <si>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</si>
  <si>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</si>
  <si>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</si>
  <si>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</si>
  <si>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</si>
  <si>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</si>
  <si>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</si>
  <si>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</si>
  <si>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检查监督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</si>
  <si>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</si>
  <si>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</si>
  <si>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</si>
  <si>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</si>
  <si>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</si>
  <si>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</si>
  <si>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</si>
  <si>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</si>
  <si>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</si>
  <si>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</si>
  <si>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</si>
  <si>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</si>
  <si>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</si>
  <si>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</si>
  <si>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</si>
  <si>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</si>
  <si>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</si>
  <si>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</si>
  <si>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</si>
  <si>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</si>
  <si>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</si>
  <si>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</si>
  <si>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</si>
  <si>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</si>
  <si>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</si>
  <si>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</si>
  <si>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</si>
  <si>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</si>
  <si>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</si>
  <si>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</si>
  <si>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</si>
  <si>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</si>
  <si>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</si>
  <si>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</si>
  <si>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</si>
  <si>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</si>
  <si>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</si>
  <si>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</si>
  <si>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</si>
  <si>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</si>
  <si>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</si>
  <si>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</si>
  <si>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</si>
  <si>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</si>
  <si>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</si>
  <si>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</si>
  <si>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</si>
  <si>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</si>
  <si>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</si>
  <si>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</si>
  <si>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</si>
  <si>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</si>
  <si>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</si>
  <si>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</si>
  <si>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</si>
  <si>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</si>
  <si>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</si>
  <si>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</si>
  <si>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</si>
  <si>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</si>
  <si>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</si>
  <si>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</si>
  <si>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</si>
  <si>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</si>
  <si>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</si>
  <si>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</si>
  <si>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</si>
  <si>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</si>
  <si>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</si>
  <si>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</si>
  <si>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</si>
  <si>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</si>
  <si>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</si>
  <si>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</si>
  <si>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</si>
  <si>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</si>
  <si>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</si>
  <si>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</si>
  <si>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</si>
  <si>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</si>
  <si>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</si>
  <si>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</si>
  <si>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</si>
  <si>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</si>
  <si>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</si>
  <si>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</si>
  <si>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</si>
  <si>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</si>
  <si>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</si>
  <si>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</si>
  <si>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</si>
  <si>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</si>
  <si>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</si>
  <si>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</si>
  <si>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</si>
  <si>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</si>
  <si>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</si>
  <si>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</si>
  <si>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</si>
  <si>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</si>
  <si>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</si>
  <si>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</si>
  <si>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</si>
  <si>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</si>
  <si>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</si>
  <si>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</si>
  <si>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</si>
  <si>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</si>
  <si>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</si>
  <si>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</si>
  <si>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</si>
  <si>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</si>
  <si>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</si>
  <si>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</si>
  <si>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</si>
  <si>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</si>
  <si>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</si>
  <si>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</si>
  <si>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</si>
  <si>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</si>
  <si>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</si>
  <si>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</si>
  <si>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</si>
  <si>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</si>
  <si>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</si>
  <si>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</si>
  <si>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</si>
  <si>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</si>
  <si>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</si>
  <si>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</si>
  <si>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</si>
  <si>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</si>
  <si>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</si>
  <si>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</si>
  <si>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</si>
  <si>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</si>
  <si>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</si>
  <si>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</si>
  <si>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</si>
  <si>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</si>
  <si>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</si>
  <si>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</si>
  <si>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</si>
  <si>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</si>
  <si>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</si>
  <si>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</si>
  <si>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</si>
  <si>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</si>
  <si>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</si>
  <si>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</si>
  <si>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</si>
  <si>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</si>
  <si>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</si>
  <si>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</si>
  <si>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</si>
  <si>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</si>
  <si>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</si>
  <si>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</si>
  <si>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</si>
  <si>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</si>
  <si>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</si>
  <si>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</si>
  <si>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</si>
  <si>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</si>
  <si>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</si>
  <si>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</si>
  <si>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</si>
  <si>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</si>
  <si>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</si>
  <si>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</si>
  <si>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</si>
  <si>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</si>
  <si>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</si>
  <si>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</si>
  <si>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</si>
  <si>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</si>
  <si>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</si>
  <si>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</si>
  <si>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</si>
  <si>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</si>
  <si>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</si>
  <si>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</si>
  <si>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</si>
  <si>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</si>
  <si>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</si>
  <si>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</si>
  <si>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</si>
  <si>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</si>
  <si>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</si>
  <si>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</si>
  <si>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</si>
  <si>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</si>
  <si>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</si>
  <si>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</si>
  <si>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</si>
  <si>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</si>
  <si>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</si>
  <si>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</si>
  <si>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</si>
  <si>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</si>
  <si>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</si>
  <si>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</si>
  <si>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</si>
  <si>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</si>
  <si>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</si>
  <si>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</si>
  <si>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</si>
  <si>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</si>
  <si>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</si>
  <si>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</si>
  <si>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</si>
  <si>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</si>
  <si>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</si>
  <si>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</si>
  <si>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</si>
  <si>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</si>
  <si>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</si>
  <si>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</si>
  <si>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</si>
  <si>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</si>
  <si>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</si>
  <si>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</si>
  <si>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</si>
  <si>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</si>
  <si>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</si>
  <si>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</si>
  <si>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</si>
  <si>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</si>
  <si>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</si>
  <si>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</si>
  <si>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</si>
  <si>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</si>
  <si>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</si>
  <si>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</si>
  <si>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</si>
  <si>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</si>
  <si>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</si>
  <si>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</si>
  <si>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</si>
  <si>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</si>
  <si>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</si>
  <si>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</si>
  <si>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</si>
  <si>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</si>
  <si>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</si>
  <si>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</si>
  <si>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</si>
  <si>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</si>
  <si>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</si>
  <si>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</si>
  <si>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</si>
  <si>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</si>
  <si>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</si>
  <si>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</si>
  <si>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</si>
  <si>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</si>
  <si>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</si>
  <si>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</si>
  <si>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</si>
  <si>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</si>
  <si>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</si>
  <si>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</si>
  <si>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</si>
  <si>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</si>
  <si>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</si>
  <si>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</si>
  <si>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</si>
  <si>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</si>
  <si>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</si>
  <si>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</si>
  <si>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</si>
  <si>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</si>
  <si>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</si>
  <si>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</si>
  <si>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</si>
  <si>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</si>
  <si>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</si>
  <si>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</si>
  <si>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</si>
  <si>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</si>
  <si>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</si>
  <si>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</si>
  <si>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</si>
  <si>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</si>
  <si>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</si>
  <si>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</si>
  <si>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</si>
  <si>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</si>
  <si>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</si>
  <si>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</si>
  <si>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</si>
  <si>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</si>
  <si>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</si>
  <si>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</si>
  <si>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</si>
  <si>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</si>
  <si>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</si>
  <si>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</si>
  <si>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</si>
  <si>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</si>
  <si>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</si>
  <si>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</si>
  <si>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</si>
  <si>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</si>
  <si>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</si>
  <si>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</si>
  <si>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</si>
  <si>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</si>
  <si>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</si>
  <si>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</si>
  <si>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</si>
  <si>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</si>
  <si>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</si>
  <si>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</si>
  <si>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</si>
  <si>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</si>
  <si>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</si>
  <si>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</si>
  <si>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</si>
  <si>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</si>
  <si>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</si>
  <si>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</si>
  <si>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</si>
  <si>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</si>
  <si>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</si>
  <si>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</si>
  <si>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</si>
  <si>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</si>
  <si>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</si>
  <si>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</si>
  <si>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</si>
  <si>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</si>
  <si>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</si>
  <si>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</si>
  <si>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</si>
  <si>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</si>
  <si>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</si>
  <si>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</si>
  <si>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</si>
  <si>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</si>
  <si>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</si>
  <si>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</si>
  <si>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</si>
  <si>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</si>
  <si>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其他卫生健康支出</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</si>
  <si>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</si>
  <si>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</si>
  <si>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</si>
  <si>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</si>
  <si>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</si>
  <si>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</si>
  <si>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</si>
  <si>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</si>
  <si>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</si>
  <si>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</si>
  <si>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</si>
  <si>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</si>
  <si>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</si>
  <si>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</si>
  <si>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</si>
  <si>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</si>
  <si>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</si>
  <si>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</si>
  <si>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</si>
  <si>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</si>
  <si>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</si>
  <si>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</si>
  <si>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</si>
  <si>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</si>
  <si>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</si>
  <si>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</si>
  <si>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</si>
  <si>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</si>
  <si>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</si>
  <si>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</si>
  <si>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</si>
  <si>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</si>
  <si>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</si>
  <si>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</si>
  <si>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</si>
  <si>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</si>
  <si>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</si>
  <si>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</si>
  <si>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</si>
  <si>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</si>
  <si>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</si>
  <si>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</si>
  <si>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</si>
  <si>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</si>
  <si>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</si>
  <si>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</si>
  <si>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</si>
  <si>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</si>
  <si>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</si>
  <si>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</si>
  <si>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</si>
  <si>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</si>
  <si>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</si>
  <si>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</si>
  <si>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</si>
  <si>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</si>
  <si>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</si>
  <si>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</si>
  <si>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</si>
  <si>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</si>
  <si>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</si>
  <si>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</si>
  <si>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</si>
  <si>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</si>
  <si>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</si>
  <si>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</si>
  <si>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</si>
  <si>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</si>
  <si>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</si>
  <si>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</si>
  <si>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</si>
  <si>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</si>
  <si>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</si>
  <si>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</si>
  <si>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</si>
  <si>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</si>
  <si>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</si>
  <si>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</si>
  <si>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</si>
  <si>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</si>
  <si>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</si>
  <si>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</si>
  <si>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</si>
  <si>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</si>
  <si>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</si>
  <si>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</si>
  <si>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</si>
  <si>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</si>
  <si>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</si>
  <si>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</si>
  <si>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</si>
  <si>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</si>
  <si>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</si>
  <si>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</si>
  <si>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</si>
  <si>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</si>
  <si>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</si>
  <si>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</si>
  <si>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</si>
  <si>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</si>
  <si>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</si>
  <si>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</si>
  <si>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</si>
  <si>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</si>
  <si>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</si>
  <si>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</si>
  <si>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</si>
  <si>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</si>
  <si>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</si>
  <si>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</si>
  <si>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</si>
  <si>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</si>
  <si>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</si>
  <si>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</si>
  <si>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</si>
  <si>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</si>
  <si>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</si>
  <si>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</si>
  <si>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</si>
  <si>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</si>
  <si>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</si>
  <si>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</si>
  <si>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</si>
  <si>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</si>
  <si>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</si>
  <si>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</si>
  <si>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</si>
  <si>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</si>
  <si>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</si>
  <si>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</si>
  <si>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</si>
  <si>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</si>
  <si>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</si>
  <si>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</si>
  <si>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</si>
  <si>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</si>
  <si>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</si>
  <si>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</si>
  <si>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</si>
  <si>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</si>
  <si>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</si>
  <si>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</si>
  <si>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</si>
  <si>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</si>
  <si>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</si>
  <si>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</si>
  <si>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</si>
  <si>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</si>
  <si>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</si>
  <si>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</si>
  <si>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</si>
  <si>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</si>
  <si>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</si>
  <si>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</si>
  <si>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</si>
  <si>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</si>
  <si>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</si>
  <si>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</si>
  <si>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</si>
  <si>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</si>
  <si>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</si>
  <si>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</si>
  <si>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</si>
  <si>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</si>
  <si>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</si>
  <si>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</si>
  <si>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</si>
  <si>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</si>
  <si>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</si>
  <si>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</si>
  <si>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</si>
  <si>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</si>
  <si>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</si>
  <si>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</si>
  <si>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</si>
  <si>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</si>
  <si>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</si>
  <si>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</si>
  <si>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</si>
  <si>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</si>
  <si>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</si>
  <si>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</si>
  <si>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</si>
  <si>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</si>
  <si>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</si>
  <si>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</si>
  <si>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</si>
  <si>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</si>
  <si>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</si>
  <si>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</si>
  <si>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</si>
  <si>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</si>
  <si>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</si>
  <si>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</si>
  <si>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</si>
  <si>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</si>
  <si>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</si>
  <si>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</si>
  <si>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</si>
  <si>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</si>
  <si>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</si>
  <si>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</si>
  <si>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</si>
  <si>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</si>
  <si>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</si>
  <si>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</si>
  <si>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</si>
  <si>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</si>
  <si>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</si>
  <si>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</si>
  <si>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</si>
  <si>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</si>
  <si>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</si>
  <si>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</si>
  <si>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</si>
  <si>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</si>
  <si>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</si>
  <si>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</si>
  <si>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</si>
  <si>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</si>
  <si>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</si>
  <si>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</si>
  <si>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</si>
  <si>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</si>
  <si>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</si>
  <si>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</si>
  <si>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</si>
  <si>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</si>
  <si>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</si>
  <si>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</si>
  <si>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</si>
  <si>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</si>
  <si>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</si>
  <si>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</si>
  <si>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</si>
  <si>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</si>
  <si>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</si>
  <si>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</si>
  <si>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</si>
  <si>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</si>
  <si>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</si>
  <si>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</si>
  <si>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</si>
  <si>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</si>
  <si>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</si>
  <si>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</si>
  <si>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</si>
  <si>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</si>
  <si>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</si>
  <si>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</si>
  <si>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</si>
  <si>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</si>
  <si>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</si>
  <si>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</si>
  <si>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</si>
  <si>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</si>
  <si>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</si>
  <si>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</si>
  <si>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</si>
  <si>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</si>
  <si>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</si>
  <si>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</si>
  <si>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</si>
  <si>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</si>
  <si>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</si>
  <si>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</si>
  <si>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</si>
  <si>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</si>
  <si>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</si>
  <si>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</si>
  <si>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</si>
  <si>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</si>
  <si>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</si>
  <si>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</si>
  <si>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</si>
  <si>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</si>
  <si>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</si>
  <si>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</si>
  <si>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</si>
  <si>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</si>
  <si>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</si>
  <si>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</si>
  <si>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</si>
  <si>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</si>
  <si>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</si>
  <si>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</si>
  <si>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</si>
  <si>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</si>
  <si>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</si>
  <si>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</si>
  <si>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</si>
  <si>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</si>
  <si>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</si>
  <si>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</si>
  <si>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</si>
  <si>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</si>
  <si>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</si>
  <si>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</si>
  <si>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</si>
  <si>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</si>
  <si>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</si>
  <si>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</si>
  <si>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</si>
  <si>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</si>
  <si>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</si>
  <si>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</si>
  <si>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</si>
  <si>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</si>
  <si>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</si>
  <si>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</si>
  <si>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</si>
  <si>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</si>
  <si>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</si>
  <si>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</si>
  <si>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</si>
  <si>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</si>
  <si>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</si>
  <si>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</si>
  <si>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</si>
  <si>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</si>
  <si>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</si>
  <si>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</si>
  <si>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</si>
  <si>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</si>
  <si>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</si>
  <si>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</si>
  <si>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</si>
  <si>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</si>
  <si>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</si>
  <si>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</si>
  <si>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</si>
  <si>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</si>
  <si>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</si>
  <si>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</si>
  <si>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</si>
  <si>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</si>
  <si>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</si>
  <si>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</si>
  <si>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</si>
  <si>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</si>
  <si>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</si>
  <si>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</si>
  <si>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</si>
  <si>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</si>
  <si>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</si>
  <si>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</si>
  <si>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</si>
  <si>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</si>
  <si>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</si>
  <si>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</si>
  <si>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</si>
  <si>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</si>
  <si>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</si>
  <si>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</si>
  <si>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</si>
  <si>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</si>
  <si>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</si>
  <si>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</si>
  <si>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</si>
  <si>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</si>
  <si>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</si>
  <si>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</si>
  <si>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</si>
  <si>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</si>
  <si>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</si>
  <si>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</si>
  <si>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</si>
  <si>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</si>
  <si>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财务与审计支出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</si>
  <si>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</si>
  <si>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</si>
  <si>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</si>
  <si>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</si>
  <si>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</si>
  <si>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</si>
  <si>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</si>
  <si>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</si>
  <si>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</si>
  <si>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</si>
  <si>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</si>
  <si>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</si>
  <si>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</si>
  <si>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</si>
  <si>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</si>
  <si>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</si>
  <si>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</si>
  <si>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</si>
  <si>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</si>
  <si>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</si>
  <si>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</si>
  <si>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</si>
  <si>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</si>
  <si>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</si>
  <si>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</si>
  <si>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</si>
  <si>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</si>
  <si>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</si>
  <si>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</si>
  <si>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</si>
  <si>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</si>
  <si>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</si>
  <si>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</si>
  <si>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</si>
  <si>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</si>
  <si>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</si>
  <si>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</si>
  <si>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</si>
  <si>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</si>
  <si>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</si>
  <si>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</si>
  <si>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</si>
  <si>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</si>
  <si>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</si>
  <si>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</si>
  <si>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</si>
  <si>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</si>
  <si>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</si>
  <si>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</si>
  <si>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</si>
  <si>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</si>
  <si>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</si>
  <si>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</si>
  <si>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</si>
  <si>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</si>
  <si>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</si>
  <si>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</si>
  <si>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</si>
  <si>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</si>
  <si>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</si>
  <si>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</si>
  <si>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</si>
  <si>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</si>
  <si>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</si>
  <si>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</si>
  <si>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</si>
  <si>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</si>
  <si>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</si>
  <si>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</si>
  <si>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</si>
  <si>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</si>
  <si>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其他支出</t>
  </si>
  <si>
    <t xml:space="preserve">    年初预留</t>
  </si>
  <si>
    <t>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</si>
  <si>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</si>
  <si>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</si>
  <si>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</si>
  <si>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</si>
  <si>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</si>
  <si>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</si>
  <si>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地方政府一般债务发行费用支出</t>
  </si>
  <si>
    <t>支出合计</t>
  </si>
  <si>
    <t>一般公共预算本级基本支出预算表</t>
  </si>
  <si>
    <t>部门预算支出经济分类科目</t>
  </si>
  <si>
    <t>本年一般公共预算基本支出</t>
  </si>
  <si>
    <t>科目编码</t>
  </si>
  <si>
    <t>科目名称</t>
  </si>
  <si>
    <t>合计</t>
  </si>
  <si>
    <t>人员经费</t>
  </si>
  <si>
    <t>公用经费</t>
  </si>
  <si>
    <t>301</t>
  </si>
  <si>
    <t>工资福利支出</t>
  </si>
  <si>
    <t xml:space="preserve">  30199</t>
  </si>
  <si>
    <t xml:space="preserve">  其他工资福利支出</t>
  </si>
  <si>
    <t xml:space="preserve">  30112</t>
  </si>
  <si>
    <t xml:space="preserve">  其他社会保障缴费</t>
  </si>
  <si>
    <t xml:space="preserve">  30102</t>
  </si>
  <si>
    <t xml:space="preserve">  津贴补贴</t>
  </si>
  <si>
    <t xml:space="preserve">  30103</t>
  </si>
  <si>
    <t xml:space="preserve">  奖金</t>
  </si>
  <si>
    <t xml:space="preserve">  30101</t>
  </si>
  <si>
    <t xml:space="preserve">  基本工资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</si>
  <si>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</si>
  <si>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</si>
  <si>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</si>
  <si>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</si>
  <si>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</si>
  <si>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</si>
  <si>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30113</t>
  </si>
  <si>
    <t xml:space="preserve">  住房公积金</t>
  </si>
  <si>
    <t xml:space="preserve">  30107</t>
  </si>
  <si>
    <t xml:space="preserve">  绩效工资</t>
  </si>
  <si>
    <t xml:space="preserve">  30106</t>
  </si>
  <si>
    <t xml:space="preserve">  伙食补助费</t>
  </si>
  <si>
    <t>302</t>
  </si>
  <si>
    <t>商品和服务支出</t>
  </si>
  <si>
    <t xml:space="preserve">  30228</t>
  </si>
  <si>
    <t xml:space="preserve">  工会经费</t>
  </si>
  <si>
    <t xml:space="preserve">  30216</t>
  </si>
  <si>
    <t xml:space="preserve">  会议费</t>
  </si>
  <si>
    <t xml:space="preserve">  培训费</t>
  </si>
  <si>
    <t xml:space="preserve">  30215</t>
  </si>
  <si>
    <t xml:space="preserve">  30229</t>
  </si>
  <si>
    <t xml:space="preserve">  福利费</t>
  </si>
  <si>
    <t xml:space="preserve">  30214</t>
  </si>
  <si>
    <t xml:space="preserve">  租赁费</t>
  </si>
  <si>
    <t xml:space="preserve">  30226</t>
  </si>
  <si>
    <t xml:space="preserve">  劳务费</t>
  </si>
  <si>
    <t xml:space="preserve">  30204</t>
  </si>
  <si>
    <t xml:space="preserve">  手续费</t>
  </si>
  <si>
    <t xml:space="preserve">  30299</t>
  </si>
  <si>
    <t xml:space="preserve">  其他商品和服务支出</t>
  </si>
  <si>
    <t xml:space="preserve">  30213</t>
  </si>
  <si>
    <t xml:space="preserve">  维修（护）费</t>
  </si>
  <si>
    <t xml:space="preserve">  30201</t>
  </si>
  <si>
    <t xml:space="preserve">  办公费</t>
  </si>
  <si>
    <t xml:space="preserve">  30202</t>
  </si>
  <si>
    <t xml:space="preserve">  印刷费</t>
  </si>
  <si>
    <t xml:space="preserve">  30203</t>
  </si>
  <si>
    <t xml:space="preserve">  咨询费</t>
  </si>
  <si>
    <t xml:space="preserve">  30207</t>
  </si>
  <si>
    <t xml:space="preserve">  邮电费</t>
  </si>
  <si>
    <t xml:space="preserve">  30211</t>
  </si>
  <si>
    <t xml:space="preserve">  差旅费</t>
  </si>
  <si>
    <t xml:space="preserve">  30217</t>
  </si>
  <si>
    <t xml:space="preserve">  公务接待费</t>
  </si>
  <si>
    <t xml:space="preserve">  30239</t>
  </si>
  <si>
    <t xml:space="preserve">  其他交通费用</t>
  </si>
  <si>
    <t xml:space="preserve">  30231</t>
  </si>
  <si>
    <t xml:space="preserve">  公务用车运行维护费</t>
  </si>
  <si>
    <t xml:space="preserve">  30209</t>
  </si>
  <si>
    <t xml:space="preserve">  物业管理费</t>
  </si>
  <si>
    <t xml:space="preserve">  30206</t>
  </si>
  <si>
    <t xml:space="preserve">  电费</t>
  </si>
  <si>
    <t xml:space="preserve">  30205</t>
  </si>
  <si>
    <t xml:space="preserve">  水费</t>
  </si>
  <si>
    <t xml:space="preserve">  30218</t>
  </si>
  <si>
    <t xml:space="preserve">  专用材料费</t>
  </si>
  <si>
    <t xml:space="preserve">  30227</t>
  </si>
  <si>
    <t xml:space="preserve">  委托业务费</t>
  </si>
  <si>
    <t xml:space="preserve">  30208</t>
  </si>
  <si>
    <t xml:space="preserve">  取暖费</t>
  </si>
  <si>
    <t xml:space="preserve">  30240</t>
  </si>
  <si>
    <t xml:space="preserve">  税金及附加费用</t>
  </si>
  <si>
    <t>303</t>
  </si>
  <si>
    <t>对个人和家庭的补助</t>
  </si>
  <si>
    <t xml:space="preserve">  30305</t>
  </si>
  <si>
    <t xml:space="preserve">  生活补助</t>
  </si>
  <si>
    <t xml:space="preserve">  30399</t>
  </si>
  <si>
    <t xml:space="preserve">  其他对个人和家庭的补助</t>
  </si>
  <si>
    <t xml:space="preserve">  30302</t>
  </si>
  <si>
    <t xml:space="preserve">  退休费</t>
  </si>
  <si>
    <t xml:space="preserve">  30301</t>
  </si>
  <si>
    <t xml:space="preserve">  离休费</t>
  </si>
  <si>
    <t xml:space="preserve">  30306</t>
  </si>
  <si>
    <t xml:space="preserve">  救济费</t>
  </si>
  <si>
    <t>310</t>
  </si>
  <si>
    <t>资本性支出</t>
  </si>
  <si>
    <t xml:space="preserve">  31002</t>
  </si>
  <si>
    <t xml:space="preserve">  办公设备购置</t>
  </si>
  <si>
    <t>合  计</t>
  </si>
  <si>
    <t>一般公共预算税收返还和转移支付预算分项目表</t>
  </si>
  <si>
    <t>一、税收返还</t>
  </si>
  <si>
    <t>增值税和消费税返还等</t>
  </si>
  <si>
    <t>所得税基数返还</t>
  </si>
  <si>
    <t>成品油税费改革税收返还</t>
  </si>
  <si>
    <t>二、一般性转移支付</t>
  </si>
  <si>
    <t>均衡性转移支付</t>
  </si>
  <si>
    <t>重点生态功能区转移支付</t>
  </si>
  <si>
    <t>县级基本财力保障机制奖补资金</t>
  </si>
  <si>
    <t xml:space="preserve">    体制补助收入</t>
  </si>
  <si>
    <t xml:space="preserve">    结算补助收入</t>
  </si>
  <si>
    <t xml:space="preserve">    资源枯竭型城市转移支付补助收入</t>
  </si>
  <si>
    <t xml:space="preserve">    企业事业单位划转补助收入</t>
  </si>
  <si>
    <t xml:space="preserve">    成品油税费改革转移支付补助收入</t>
  </si>
  <si>
    <t xml:space="preserve">    基层公检法司转移支付收入</t>
  </si>
  <si>
    <t xml:space="preserve">    城乡义务教育转移支付收入</t>
  </si>
  <si>
    <t xml:space="preserve">    基本养老金转移支付收入</t>
  </si>
  <si>
    <t xml:space="preserve">    城乡居民基本医疗保险转移支付收入</t>
  </si>
  <si>
    <t xml:space="preserve">    农村综合改革转移支付收入</t>
  </si>
  <si>
    <t xml:space="preserve">    产粮(油)大县奖励资金收入</t>
  </si>
  <si>
    <t xml:space="preserve">    固定数额补助收入</t>
  </si>
  <si>
    <t xml:space="preserve">    革命老区转移支付收入</t>
  </si>
  <si>
    <t xml:space="preserve">    民族地区转移支付收入</t>
  </si>
  <si>
    <t xml:space="preserve">    边境地区转移支付收入</t>
  </si>
  <si>
    <t xml:space="preserve">    贫困地区转移支付收入</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</si>
  <si>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</si>
  <si>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</si>
  <si>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</si>
  <si>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</si>
  <si>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</si>
  <si>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</si>
  <si>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</si>
  <si>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</si>
  <si>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卫生健康共同财政事权转移支付收入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</si>
  <si>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</si>
  <si>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</si>
  <si>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</si>
  <si>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</si>
  <si>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</si>
  <si>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</si>
  <si>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</si>
  <si>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</si>
  <si>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</si>
  <si>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灾害防治及应急管理共同财政事权转移支付收入</t>
  </si>
  <si>
    <t xml:space="preserve">    粮油物资储备共同财政事权转移支付收入  </t>
  </si>
  <si>
    <t xml:space="preserve">    其他共同财政事权转移支付收入  </t>
  </si>
  <si>
    <t xml:space="preserve">    其他一般性转移支付收入</t>
  </si>
  <si>
    <t>三、专项转移支付</t>
  </si>
  <si>
    <t xml:space="preserve">    外交</t>
  </si>
  <si>
    <t xml:space="preserve">    国防</t>
  </si>
  <si>
    <t xml:space="preserve">    公共安全</t>
  </si>
  <si>
    <t xml:space="preserve">    科学技术</t>
  </si>
  <si>
    <t xml:space="preserve">    社会保障和就业</t>
  </si>
  <si>
    <t xml:space="preserve">    城乡社区</t>
  </si>
  <si>
    <t xml:space="preserve">    农林水</t>
  </si>
  <si>
    <t xml:space="preserve">    资源勘探信息等</t>
  </si>
  <si>
    <t xml:space="preserve">    商业服务业等</t>
  </si>
  <si>
    <t xml:space="preserve">    金融</t>
  </si>
  <si>
    <t xml:space="preserve">    自然资源海洋气象等</t>
  </si>
  <si>
    <t xml:space="preserve">    粮油物资储备</t>
  </si>
  <si>
    <t xml:space="preserve">    灾害防治及应急管理支出</t>
  </si>
  <si>
    <t>合       计</t>
  </si>
  <si>
    <t>一般公共预算税收返还和转移支付预算分地区表</t>
  </si>
  <si>
    <t>地  区</t>
  </si>
  <si>
    <t>税收返还</t>
  </si>
  <si>
    <t>一般性转移支付</t>
  </si>
  <si>
    <t>专项转移支付</t>
  </si>
  <si>
    <t>鹤城区</t>
  </si>
  <si>
    <r>
      <rPr>
        <b/>
        <sz val="11"/>
        <rFont val="宋体"/>
        <charset val="134"/>
      </rPr>
      <t>项</t>
    </r>
    <r>
      <rPr>
        <b/>
        <sz val="11"/>
        <rFont val="Times New Roman"/>
        <charset val="134"/>
      </rPr>
      <t xml:space="preserve">          </t>
    </r>
    <r>
      <rPr>
        <b/>
        <sz val="11"/>
        <rFont val="宋体"/>
        <charset val="134"/>
      </rPr>
      <t>目</t>
    </r>
  </si>
  <si>
    <t>一、地方农网还贷资金收入</t>
  </si>
  <si>
    <t>二、海南省高等级公路车辆通行附加费收入</t>
  </si>
  <si>
    <t>三、港口建设费收入</t>
  </si>
  <si>
    <t>四、国家电影事业发展专项资金收入</t>
  </si>
  <si>
    <t>五、国有土地收益基金收入</t>
  </si>
  <si>
    <t>六、农业土地开发资金收入</t>
  </si>
  <si>
    <t>七、国有土地使用权出让收入</t>
  </si>
  <si>
    <t>八、大中型水库库区基金收入</t>
  </si>
  <si>
    <t>九、彩票公益金收入</t>
  </si>
  <si>
    <t>十、城市基础设施配套费收入</t>
  </si>
  <si>
    <t>十一、小型水库移民扶助基金收入</t>
  </si>
  <si>
    <t>十二、国家重大水利工程建设基金收入</t>
  </si>
  <si>
    <t>十三、车辆通行费</t>
  </si>
  <si>
    <t>十四、污水处理费收入</t>
  </si>
  <si>
    <t>十五、彩票发行机构和彩票销售机构的业务费用</t>
  </si>
  <si>
    <t>十六、其他政府性基金收入</t>
  </si>
  <si>
    <t>十七、专项债券对应项目专项收入</t>
  </si>
  <si>
    <t>地方政府专项债务收入</t>
  </si>
  <si>
    <t xml:space="preserve">  政府性基金补助收入</t>
  </si>
  <si>
    <t xml:space="preserve">  政府性基金上解收入</t>
  </si>
  <si>
    <t xml:space="preserve">  债务转贷收入</t>
  </si>
  <si>
    <t>项        目</t>
  </si>
  <si>
    <t>一、核电站乏燃料处理处置基金支出</t>
  </si>
  <si>
    <t>二、国家电影事业发展专项资金安排的支出</t>
  </si>
  <si>
    <t>三、旅游发展基金支出</t>
  </si>
  <si>
    <t>四、国家电影事业发展专项资金对应专项债务收入安排的支出</t>
  </si>
  <si>
    <t>五、大中型水库移民后期扶持基金支出</t>
  </si>
  <si>
    <t>六、小型水库移民扶助基金安排的支出</t>
  </si>
  <si>
    <t>七、小型水库移民扶助基金对应专项债务收入安排的支出</t>
  </si>
  <si>
    <t>八、可再生能源电价附加收入安排的支出</t>
  </si>
  <si>
    <t>九、废弃电器电子产品处理基金支出</t>
  </si>
  <si>
    <t>十、国有土地使用权出让收入及对应专项债务收入安排的支出</t>
  </si>
  <si>
    <t>十一、国有土地收益基金及对应专项债务收入安排的支出</t>
  </si>
  <si>
    <t>十二、农业土地开发资金安排的支出</t>
  </si>
  <si>
    <t>十三、城市基础设施配套费安排的支出</t>
  </si>
  <si>
    <t>十四、污水处理费安排的支出</t>
  </si>
  <si>
    <t>十五、土地储备专项债券收入安排的支出</t>
  </si>
  <si>
    <t>十六、棚户区改造专项债券收入安排的支出</t>
  </si>
  <si>
    <t>十七、城市基础设施配套费对应专项债务收入安排的支出</t>
  </si>
  <si>
    <t>十八、污水处理费对应专项债务收入安排的支出</t>
  </si>
  <si>
    <t>十九、大中型水库库区基金安排的支出</t>
  </si>
  <si>
    <t>十十、三峡水库库区基金支出</t>
  </si>
  <si>
    <t>十八、国家重大水利工程建设基金安排的支出</t>
  </si>
  <si>
    <t>十九、大中型水库库区基金对应专项债务收入安排的支出</t>
  </si>
  <si>
    <t>二十、国家重大水利工程建设基金对应专项债务收入安排的支出</t>
  </si>
  <si>
    <t>二十一、海南省高等级公路车辆通行附加费安排的支出</t>
  </si>
  <si>
    <t>二十二、车辆通行费安排的支出</t>
  </si>
  <si>
    <t>二十三、港口建设费安排的支出</t>
  </si>
  <si>
    <t>二十四、铁路建设基金支出</t>
  </si>
  <si>
    <t>二十五、船舶油污损害赔偿基金支出</t>
  </si>
  <si>
    <t>二十六、民航发展基金支出</t>
  </si>
  <si>
    <t>二十七、海南省高等级公路车辆通行附加费对应专项债务收入安排的支出</t>
  </si>
  <si>
    <t>二十八、政府收费公路专项债券收入安排的支出</t>
  </si>
  <si>
    <t>二十九、车辆通行费对应专项债务收入安排的支出</t>
  </si>
  <si>
    <t>二十十、港口建设费对应专项债务收入安排的支出</t>
  </si>
  <si>
    <t>二十八、农网还贷资金支出</t>
  </si>
  <si>
    <t>二十八、金融调控支出</t>
  </si>
  <si>
    <t>二十九、其他政府性基金及对应专项债务收入安排的支出</t>
  </si>
  <si>
    <t>三十、、彩票发行销售机构业务费安排的支出</t>
  </si>
  <si>
    <t>三十一、彩票公益金安排的支出</t>
  </si>
  <si>
    <t>三十二、地方政府专项债务付息支出</t>
  </si>
  <si>
    <t>三十三、地方政府专项债务发行费用支出</t>
  </si>
  <si>
    <t xml:space="preserve">    本级支出合计</t>
  </si>
  <si>
    <t>地方政府专项债务还本支出</t>
  </si>
  <si>
    <t xml:space="preserve">  政府性基金补助支出</t>
  </si>
  <si>
    <t xml:space="preserve">  政府性基金上解支出</t>
  </si>
  <si>
    <t xml:space="preserve">  地方政府专项债务转贷支出</t>
  </si>
  <si>
    <t xml:space="preserve">    支出总计</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</si>
  <si>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</si>
  <si>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</si>
  <si>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</si>
  <si>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</si>
  <si>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</si>
  <si>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</si>
  <si>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资助国产影片放映</t>
  </si>
  <si>
    <t xml:space="preserve">    资助影院建设</t>
  </si>
  <si>
    <t xml:space="preserve">    资助少数民族语电影译制</t>
  </si>
  <si>
    <t xml:space="preserve">    其他国家电影事业发展专项资金支出</t>
  </si>
  <si>
    <t xml:space="preserve">    宣传促销</t>
  </si>
  <si>
    <t xml:space="preserve">    行业规划</t>
  </si>
  <si>
    <t xml:space="preserve">    旅游事业补助</t>
  </si>
  <si>
    <t xml:space="preserve">    地方旅游开发项目补助</t>
  </si>
  <si>
    <t xml:space="preserve">    其他旅游发展基金支出</t>
  </si>
  <si>
    <t xml:space="preserve">    资助城市影院</t>
  </si>
  <si>
    <t xml:space="preserve">    其他国家电影事业发展专项资金对应专项债务收入支出</t>
  </si>
  <si>
    <t xml:space="preserve">    移民补助</t>
  </si>
  <si>
    <t xml:space="preserve">    基础设施建设和经济发展</t>
  </si>
  <si>
    <t xml:space="preserve">    其他大中型水库移民后期扶持基金支出</t>
  </si>
  <si>
    <t xml:space="preserve">    其他小型水库移民扶助基金支出</t>
  </si>
  <si>
    <t xml:space="preserve">    其他小型水库移民扶助基金对应专项债务收入安排的支出</t>
  </si>
  <si>
    <t xml:space="preserve">    风力发电补助</t>
  </si>
  <si>
    <t xml:space="preserve">    太阳能发电补助</t>
  </si>
  <si>
    <t xml:space="preserve">    生物质能发电补助</t>
  </si>
  <si>
    <t xml:space="preserve">    其他可再生能源电价附加收入安排的支出</t>
  </si>
  <si>
    <t xml:space="preserve">    回收处理费用补贴</t>
  </si>
  <si>
    <t xml:space="preserve">    信息系统建设</t>
  </si>
  <si>
    <t xml:space="preserve">    基金征管经费</t>
  </si>
  <si>
    <t xml:space="preserve">    其他废弃电器电子产品处理基金支出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</si>
  <si>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</si>
  <si>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</si>
  <si>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</si>
  <si>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</si>
  <si>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</si>
  <si>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</si>
  <si>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</si>
  <si>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</si>
  <si>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</si>
  <si>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</si>
  <si>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</si>
  <si>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</si>
  <si>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 xml:space="preserve">    其他国有土地收益基金支出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</si>
  <si>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</si>
  <si>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</si>
  <si>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</si>
  <si>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</si>
  <si>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</si>
  <si>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污水处理设施建设和运营</t>
  </si>
  <si>
    <t xml:space="preserve">    代征手续费</t>
  </si>
  <si>
    <t xml:space="preserve">    其他污水处理费安排的支出</t>
  </si>
  <si>
    <t xml:space="preserve">    征地和拆迁补偿支出  </t>
  </si>
  <si>
    <t xml:space="preserve">    土地开发支出  </t>
  </si>
  <si>
    <t xml:space="preserve">    其他土地储备专项债券收入安排的支出  </t>
  </si>
  <si>
    <t xml:space="preserve">    其他棚户区改造专项债券收入安排的支出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</si>
  <si>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</si>
  <si>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</si>
  <si>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</si>
  <si>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</si>
  <si>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</si>
  <si>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污水处理设施建设和运营  </t>
  </si>
  <si>
    <t xml:space="preserve">    其他污水处理费对应专项债务收入安排的支出  </t>
  </si>
  <si>
    <t xml:space="preserve">    解决移民遗留问题</t>
  </si>
  <si>
    <t xml:space="preserve">    库区防护工程维护</t>
  </si>
  <si>
    <t xml:space="preserve">    其他大中型水库库区基金支出</t>
  </si>
  <si>
    <t>二十、三峡水库库区基金支出</t>
  </si>
  <si>
    <t xml:space="preserve">    库区维护和管理</t>
  </si>
  <si>
    <t xml:space="preserve">    其他三峡水库库区基金支出</t>
  </si>
  <si>
    <t>二十一、国家重大水利工程建设基金安排的支出</t>
  </si>
  <si>
    <t xml:space="preserve">    南水北调工程建设</t>
  </si>
  <si>
    <t xml:space="preserve">    三峡工程后续工作</t>
  </si>
  <si>
    <t xml:space="preserve">    地方重大水利工程建设</t>
  </si>
  <si>
    <t xml:space="preserve">    其他重大水利工程建设基金支出</t>
  </si>
  <si>
    <t>二十二、大中型水库库区基金对应专项债务收入安排的支出</t>
  </si>
  <si>
    <t xml:space="preserve">    基础设施建设和经济发展  </t>
  </si>
  <si>
    <t xml:space="preserve">    其他大中型水库库区基金对应专项债务收入支出  </t>
  </si>
  <si>
    <t>二十三、国家重大水利工程建设基金对应专项债务收入安排的支出</t>
  </si>
  <si>
    <t xml:space="preserve">    南水北调工程建设  </t>
  </si>
  <si>
    <t xml:space="preserve">    三峡工程后续工作  </t>
  </si>
  <si>
    <t xml:space="preserve">    地方重大水利工程建设  </t>
  </si>
  <si>
    <t xml:space="preserve">    其他重大水利工程建设基金对应专项债务收入支出  </t>
  </si>
  <si>
    <t>二十四、海南省高等级公路车辆通行附加费安排的支出</t>
  </si>
  <si>
    <t xml:space="preserve">    公路建设</t>
  </si>
  <si>
    <t xml:space="preserve">    公路养护</t>
  </si>
  <si>
    <t xml:space="preserve">    公路还贷</t>
  </si>
  <si>
    <t xml:space="preserve">    其他海南省高等级公路车辆通行附加费安排的支出</t>
  </si>
  <si>
    <t>二十五、车辆通行费安排的支出</t>
  </si>
  <si>
    <t xml:space="preserve">    政府还贷公路养护</t>
  </si>
  <si>
    <t xml:space="preserve">    政府还贷公路管理</t>
  </si>
  <si>
    <t xml:space="preserve">    其他车辆通行费安排的支出</t>
  </si>
  <si>
    <t>二十六、港口建设费安排的支出</t>
  </si>
  <si>
    <t xml:space="preserve">    港口设施</t>
  </si>
  <si>
    <t xml:space="preserve">    航道建设和维护</t>
  </si>
  <si>
    <t xml:space="preserve">    航运保障系统建设</t>
  </si>
  <si>
    <t xml:space="preserve">    其他港口建设费安排的支出</t>
  </si>
  <si>
    <t>二十七、铁路建设基金支出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</si>
  <si>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</si>
  <si>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</si>
  <si>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</si>
  <si>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</si>
  <si>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</si>
  <si>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</si>
  <si>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</si>
  <si>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</si>
  <si>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二十八、船舶油污损害赔偿基金支出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</si>
  <si>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</si>
  <si>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</si>
  <si>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</si>
  <si>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</si>
  <si>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</si>
  <si>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</si>
  <si>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二十九、民航发展基金支出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</si>
  <si>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</si>
  <si>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</si>
  <si>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</si>
  <si>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</si>
  <si>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</si>
  <si>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</si>
  <si>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</si>
  <si>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</si>
  <si>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三十、海南省高等级公路车辆通行附加费对应专项债务收入安排的支出</t>
  </si>
  <si>
    <t xml:space="preserve">    公路建设  </t>
  </si>
  <si>
    <t xml:space="preserve">    其他海南省高等级公路车辆通行附加费对应专项债务收入安排的支出  </t>
  </si>
  <si>
    <t>三十一、政府收费公路专项债券收入安排的支出</t>
  </si>
  <si>
    <t xml:space="preserve">    其他政府收费公路专项债券收入安排的支出  </t>
  </si>
  <si>
    <t>三十二、车辆通行费对应专项债务收入安排的支出</t>
  </si>
  <si>
    <t>三十三、港口建设费对应专项债务收入安排的支出</t>
  </si>
  <si>
    <t xml:space="preserve">    港口设施  </t>
  </si>
  <si>
    <t xml:space="preserve">    航运保障系统建设  </t>
  </si>
  <si>
    <t xml:space="preserve">    其他港口建设费对应专项债务收入安排的支出  </t>
  </si>
  <si>
    <t>三十四、农网还贷资金支出</t>
  </si>
  <si>
    <t xml:space="preserve">    中央农网还贷资金支出</t>
  </si>
  <si>
    <t xml:space="preserve">    地方农网还贷资金支出</t>
  </si>
  <si>
    <t xml:space="preserve">    其他农网还贷资金支出</t>
  </si>
  <si>
    <t>三十五、金融调控支出</t>
  </si>
  <si>
    <t xml:space="preserve">    中央特别国债经营基金支出</t>
  </si>
  <si>
    <t xml:space="preserve">    中央特别国债经营基金财务支出</t>
  </si>
  <si>
    <t>三十六、其他政府性基金及对应专项债务收入安排的支出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</si>
  <si>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</si>
  <si>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</si>
  <si>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</si>
  <si>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三十七、彩票发行销售机构业务费安排的支出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</si>
  <si>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</si>
  <si>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</si>
  <si>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</si>
  <si>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</si>
  <si>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</si>
  <si>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</si>
  <si>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</si>
  <si>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</si>
  <si>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三十八、彩票公益金安排的支出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</si>
  <si>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</si>
  <si>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</si>
  <si>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</si>
  <si>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</si>
  <si>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</si>
  <si>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</si>
  <si>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</si>
  <si>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</si>
  <si>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</si>
  <si>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</si>
  <si>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</si>
  <si>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三十九、地方政府专项债务付息支出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</si>
  <si>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</si>
  <si>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</si>
  <si>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</si>
  <si>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</si>
  <si>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国有土地收益基金债务付息支出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</si>
  <si>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</si>
  <si>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</si>
  <si>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</si>
  <si>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</si>
  <si>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</si>
  <si>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</si>
  <si>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</si>
  <si>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</si>
  <si>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</si>
  <si>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</si>
  <si>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</si>
  <si>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</si>
  <si>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四十、地方政府专项债务发行费用支出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</si>
  <si>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</si>
  <si>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</si>
  <si>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</si>
  <si>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</si>
  <si>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国有土地收益基金债务发行费用支出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</si>
  <si>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</si>
  <si>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</si>
  <si>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</si>
  <si>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</si>
  <si>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</si>
  <si>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</si>
  <si>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</si>
  <si>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</si>
  <si>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</si>
  <si>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</si>
  <si>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</si>
  <si>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</si>
  <si>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二、国家电影事业发展专项资金安排支出</t>
  </si>
  <si>
    <t>六、 小型水库移民扶助基金安排的支出</t>
  </si>
  <si>
    <t>七、国有土地使用权出让收入安排的支出</t>
  </si>
  <si>
    <t>八、其他政府性基金相关收入</t>
  </si>
  <si>
    <t>九、彩票公益金安排的支出</t>
  </si>
  <si>
    <t>……</t>
  </si>
  <si>
    <t>单位:万元</t>
  </si>
  <si>
    <t>一、利润收入</t>
  </si>
  <si>
    <t>二、股利、股息收入</t>
  </si>
  <si>
    <t>三、产权转让收入</t>
  </si>
  <si>
    <t>四、清算收入</t>
  </si>
  <si>
    <t>五、其他国有资本经营预算收入</t>
  </si>
  <si>
    <t xml:space="preserve">  国有资本经营预算转移支付收入</t>
  </si>
  <si>
    <t xml:space="preserve">  国有资本经营预算上解收入</t>
  </si>
  <si>
    <t>项      目</t>
  </si>
  <si>
    <t>一、补充全国社会保障基金</t>
  </si>
  <si>
    <t xml:space="preserve">      国有资本经营预算补充社保基金支出</t>
  </si>
  <si>
    <t>二、解决历史遗留问题及改革成本支出</t>
  </si>
  <si>
    <t xml:space="preserve">      厂办大集体改革支出</t>
  </si>
  <si>
    <t xml:space="preserve">      “三供一业”移交补助支出</t>
  </si>
  <si>
    <t xml:space="preserve">      ……</t>
  </si>
  <si>
    <t>三、国有企业资本金注入</t>
  </si>
  <si>
    <t xml:space="preserve">      国有经济结构调整支出</t>
  </si>
  <si>
    <t>四、国有企业政策性补贴</t>
  </si>
  <si>
    <t xml:space="preserve">      国有企业政策性补贴</t>
  </si>
  <si>
    <t>五、金融国有资本经营预算支出</t>
  </si>
  <si>
    <t xml:space="preserve">      资本支出</t>
  </si>
  <si>
    <t>六、其他国有资本经营预算支出</t>
  </si>
  <si>
    <t xml:space="preserve">      其他国有资本经营预算支出</t>
  </si>
  <si>
    <t xml:space="preserve">  国有资本经营预算转移支付支出</t>
  </si>
  <si>
    <t xml:space="preserve">  国有资本经营预算上解支出</t>
  </si>
  <si>
    <t xml:space="preserve">  国有资本经营预算调出资金</t>
  </si>
  <si>
    <t>本级国有资本经营支出预算表</t>
  </si>
  <si>
    <t xml:space="preserve">      国有企业退休人员社会化管理补助支出</t>
  </si>
  <si>
    <t xml:space="preserve">      其他解决历史遗留问题及改革成本支出</t>
  </si>
  <si>
    <t>国有资本经营预算转移支付表</t>
  </si>
  <si>
    <t>注：本表应当公开到功能分类项级科目</t>
  </si>
  <si>
    <t>预算科目</t>
  </si>
  <si>
    <t>本级国有资本经营预算支出</t>
  </si>
  <si>
    <t>国有企业退休人员社会化管理补助支出</t>
  </si>
  <si>
    <t>项  目</t>
  </si>
  <si>
    <t>预算数为上年执行数的％</t>
  </si>
  <si>
    <t>一、本年收入</t>
  </si>
  <si>
    <t>企业职工基本养老保险基金</t>
  </si>
  <si>
    <t>基本养老保险费收入</t>
  </si>
  <si>
    <t>利息收入</t>
  </si>
  <si>
    <t>财政补贴收入</t>
  </si>
  <si>
    <t>委托投资收益</t>
  </si>
  <si>
    <t>其他收入</t>
  </si>
  <si>
    <t>转移收入</t>
  </si>
  <si>
    <t>上级补助收入</t>
  </si>
  <si>
    <t>城乡居民基本养老保险基金</t>
  </si>
  <si>
    <t>个人缴费收入</t>
  </si>
  <si>
    <t>集体补助收入</t>
  </si>
  <si>
    <t>机关事业单位基本养老保险基金</t>
  </si>
  <si>
    <t>城镇职工基本医疗保险基金</t>
  </si>
  <si>
    <t>基本医疗保险费收入</t>
  </si>
  <si>
    <t>城乡居民基本医疗保险基金</t>
  </si>
  <si>
    <t>缴费收入</t>
  </si>
  <si>
    <t>工伤保险基金</t>
  </si>
  <si>
    <t>工伤保险费收入</t>
  </si>
  <si>
    <t>失业保险基金</t>
  </si>
  <si>
    <t>失业保险费收入</t>
  </si>
  <si>
    <t>二、上年结余</t>
  </si>
  <si>
    <r>
      <rPr>
        <sz val="11"/>
        <rFont val="宋体"/>
        <charset val="134"/>
      </rPr>
      <t>附表</t>
    </r>
    <r>
      <rPr>
        <sz val="11"/>
        <rFont val="Times New Roman"/>
        <charset val="134"/>
      </rPr>
      <t>1-17</t>
    </r>
  </si>
  <si>
    <t>一、本年支出</t>
  </si>
  <si>
    <t>基本养老金支出</t>
  </si>
  <si>
    <t>丧葬抚恤补助支出</t>
  </si>
  <si>
    <t>转移支出</t>
  </si>
  <si>
    <t>上解上级支出</t>
  </si>
  <si>
    <t>基础养老金支出</t>
  </si>
  <si>
    <t>个人账户养老金支出</t>
  </si>
  <si>
    <t>丧葬补助金支出</t>
  </si>
  <si>
    <t>基本医疗保险待遇支出</t>
  </si>
  <si>
    <t>大病保险支出</t>
  </si>
  <si>
    <t>工伤保险待遇支出</t>
  </si>
  <si>
    <t>劳动能力鉴定支出</t>
  </si>
  <si>
    <t>工伤预防费用支出</t>
  </si>
  <si>
    <t>失业保险金支出</t>
  </si>
  <si>
    <t>基本医疗保险费支出</t>
  </si>
  <si>
    <t>职业培训补贴支出</t>
  </si>
  <si>
    <t>职业介绍补贴支出</t>
  </si>
  <si>
    <t>稳定岗位补贴支出</t>
  </si>
  <si>
    <t>技能提升补贴支出</t>
  </si>
  <si>
    <t>其他费用支出</t>
  </si>
  <si>
    <t>二、年末滚存结余</t>
  </si>
  <si>
    <r>
      <rPr>
        <sz val="11"/>
        <rFont val="宋体"/>
        <charset val="134"/>
      </rPr>
      <t>附表</t>
    </r>
    <r>
      <rPr>
        <sz val="11"/>
        <rFont val="Times New Roman"/>
        <charset val="134"/>
      </rPr>
      <t>1-18</t>
    </r>
  </si>
  <si>
    <t>地方政府一般债务限额和余额情况表</t>
  </si>
  <si>
    <t>年 度</t>
  </si>
  <si>
    <t>项           目</t>
  </si>
  <si>
    <t>一般债务</t>
  </si>
  <si>
    <t>一、地方政府债务限额</t>
  </si>
  <si>
    <t>二、地方政府债务余额</t>
  </si>
  <si>
    <t>三、地方政府债券发行额</t>
  </si>
  <si>
    <t>四、地方政府债券还本额</t>
  </si>
  <si>
    <t>五、地方政府债券付息额</t>
  </si>
  <si>
    <r>
      <rPr>
        <sz val="11"/>
        <rFont val="宋体"/>
        <charset val="134"/>
      </rPr>
      <t>附表</t>
    </r>
    <r>
      <rPr>
        <sz val="11"/>
        <rFont val="Times New Roman"/>
        <charset val="134"/>
      </rPr>
      <t>1-19</t>
    </r>
  </si>
  <si>
    <t>地方政府专项债务限额和余额情况表</t>
  </si>
  <si>
    <t>专项债务</t>
  </si>
</sst>
</file>

<file path=xl/styles.xml><?xml version="1.0" encoding="utf-8"?>
<styleSheet xmlns="http://schemas.openxmlformats.org/spreadsheetml/2006/main">
  <numFmts count="84">
    <numFmt numFmtId="24" formatCode="\$#,##0_);[Red]\(\$#,##0\)"/>
    <numFmt numFmtId="25" formatCode="\$#,##0.00_);\(\$#,##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0_)"/>
    <numFmt numFmtId="177" formatCode="yyyy&quot;年&quot;m&quot;月&quot;d&quot;日&quot;;@"/>
    <numFmt numFmtId="178" formatCode="\$#,##0.00;\(\$#,##0.00\)"/>
    <numFmt numFmtId="179" formatCode="_-&quot;$&quot;* #,##0.00_-;\-&quot;$&quot;* #,##0.00_-;_-&quot;$&quot;* &quot;-&quot;??_-;_-@_-"/>
    <numFmt numFmtId="180" formatCode="\$#,##0;\(\$#,##0\)"/>
    <numFmt numFmtId="181" formatCode="_-#,###,_-;\(#,###,\);_-\ \ &quot;-&quot;_-;_-@_-"/>
    <numFmt numFmtId="182" formatCode="mmm/dd/yyyy;_-\ &quot;N/A&quot;_-;_-\ &quot;-&quot;_-"/>
    <numFmt numFmtId="183" formatCode="* #,##0;* \-#,##0;* &quot;-&quot;;@"/>
    <numFmt numFmtId="184" formatCode="_-* #,##0.00_-;\-* #,##0.00_-;_-* &quot;-&quot;??_-;_-@_-"/>
    <numFmt numFmtId="185" formatCode="#,##0;[Red]\(#,##0\)"/>
    <numFmt numFmtId="186" formatCode="_-&quot;$&quot;* #,##0_-;\-&quot;$&quot;* #,##0_-;_-&quot;$&quot;* &quot;-&quot;_-;_-@_-"/>
    <numFmt numFmtId="187"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188" formatCode="\(#,##0\)\ "/>
    <numFmt numFmtId="189" formatCode="0.000%"/>
    <numFmt numFmtId="190" formatCode="&quot;$&quot;#,##0_);[Red]\(&quot;$&quot;#,##0\)"/>
    <numFmt numFmtId="191" formatCode="_-#0&quot;.&quot;0,_-;\(#0&quot;.&quot;0,\);_-\ \ &quot;-&quot;_-;_-@_-"/>
    <numFmt numFmtId="192" formatCode="_(&quot;$&quot;* #,##0_);_(&quot;$&quot;* \(#,##0\);_(&quot;$&quot;* &quot;-&quot;_);_(@_)"/>
    <numFmt numFmtId="193" formatCode="0_ "/>
    <numFmt numFmtId="194" formatCode="#,##0.00&quot;￥&quot;;[Red]\-#,##0.00&quot;￥&quot;"/>
    <numFmt numFmtId="195" formatCode="#,##0;\-#,##0;&quot;-&quot;"/>
    <numFmt numFmtId="196" formatCode="_-* #,##0_-;\-* #,##0_-;_-* &quot;-&quot;_-;_-@_-"/>
    <numFmt numFmtId="197" formatCode="0.0"/>
    <numFmt numFmtId="198" formatCode="&quot;$&quot;#,##0_);\(&quot;$&quot;#,##0\)"/>
    <numFmt numFmtId="199" formatCode="0.0%;\(0.0%\)"/>
    <numFmt numFmtId="200" formatCode="_-* #,##0.0000000000_-;\-* #,##0.0000000000_-;_-* &quot;-&quot;??_-;_-@_-"/>
    <numFmt numFmtId="201" formatCode="&quot;綅&quot;\t#,##0_);[Red]\(&quot;綅&quot;\t#,##0\)"/>
    <numFmt numFmtId="202" formatCode="[Red]0.0%;[Red]\(0.0%\)"/>
    <numFmt numFmtId="203" formatCode="_-* #,##0&quot;￥&quot;_-;\-* #,##0&quot;￥&quot;_-;_-* &quot;-&quot;&quot;￥&quot;_-;_-@_-"/>
    <numFmt numFmtId="204" formatCode="_ &quot;\&quot;* #,##0.00_ ;_ &quot;\&quot;* \-#,##0.00_ ;_ &quot;\&quot;* &quot;-&quot;??_ ;_ @_ "/>
    <numFmt numFmtId="205" formatCode="&quot;$&quot;#,##0;[Red]&quot;$&quot;&quot;$&quot;&quot;$&quot;&quot;$&quot;&quot;$&quot;&quot;$&quot;&quot;$&quot;\-#,##0"/>
    <numFmt numFmtId="206" formatCode="_-* #,##0.00\ _k_r_-;\-* #,##0.00\ _k_r_-;_-* &quot;-&quot;??\ _k_r_-;_-@_-"/>
    <numFmt numFmtId="207" formatCode="_-* #,##0_$_-;\-* #,##0_$_-;_-* &quot;-&quot;_$_-;_-@_-"/>
    <numFmt numFmtId="208" formatCode="#,##0.00&quot;￥&quot;;\-#,##0.00&quot;￥&quot;"/>
    <numFmt numFmtId="209" formatCode="_-#,###.00,_-;\(#,###.00,\);_-\ \ &quot;-&quot;_-;_-@_-"/>
    <numFmt numFmtId="210" formatCode="_-#,##0.00_-;\(#,##0.00\);_-\ \ &quot;-&quot;_-;_-@_-"/>
    <numFmt numFmtId="211" formatCode="_-* #,##0.00_$_-;\-* #,##0.00_$_-;_-* &quot;-&quot;??_$_-;_-@_-"/>
    <numFmt numFmtId="212" formatCode="_-&quot;$&quot;\ * #,##0_-;_-&quot;$&quot;\ * #,##0\-;_-&quot;$&quot;\ * &quot;-&quot;_-;_-@_-"/>
    <numFmt numFmtId="213" formatCode="#,##0.000000"/>
    <numFmt numFmtId="214" formatCode="_-#,##0%_-;\(#,##0%\);_-\ &quot;-&quot;_-"/>
    <numFmt numFmtId="215" formatCode="0.0%"/>
    <numFmt numFmtId="216" formatCode="&quot;\&quot;#,##0;&quot;\&quot;\-#,##0"/>
    <numFmt numFmtId="217" formatCode="0;_琀"/>
    <numFmt numFmtId="218" formatCode="_-#,##0_-;\(#,##0\);_-\ \ &quot;-&quot;_-;_-@_-"/>
    <numFmt numFmtId="219" formatCode="\$#,##0_);[Red]&quot;($&quot;#,##0\)"/>
    <numFmt numFmtId="220" formatCode="_(&quot;$&quot;* #,##0.00_);_(&quot;$&quot;* \(#,##0.00\);_(&quot;$&quot;* &quot;-&quot;??_);_(@_)"/>
    <numFmt numFmtId="221" formatCode="&quot;\&quot;#,##0.00;[Red]&quot;\&quot;\-#,##0.00"/>
    <numFmt numFmtId="222" formatCode="_([$€-2]* #,##0.00_);_([$€-2]* \(#,##0.00\);_([$€-2]* &quot;-&quot;??_)"/>
    <numFmt numFmtId="223" formatCode="0.00_)"/>
    <numFmt numFmtId="224" formatCode="_-* #,##0.00&quot;$&quot;_-;\-* #,##0.00&quot;$&quot;_-;_-* &quot;-&quot;??&quot;$&quot;_-;_-@_-"/>
    <numFmt numFmtId="225" formatCode="[Blue]0.0%;[Blue]\(0.0%\)"/>
    <numFmt numFmtId="226" formatCode="#,##0.0_);\(#,##0.0\)"/>
    <numFmt numFmtId="227" formatCode="&quot;?\t#,##0_);[Red]\(&quot;&quot;?&quot;\t#,##0\)"/>
    <numFmt numFmtId="228" formatCode="0.00_);[Red]\(0.00\)"/>
    <numFmt numFmtId="229" formatCode="mmm/yyyy;_-\ &quot;N/A&quot;_-;_-\ &quot;-&quot;_-"/>
    <numFmt numFmtId="230" formatCode="yy\.mm\.dd"/>
    <numFmt numFmtId="231" formatCode="_-* #,##0\ _k_r_-;\-* #,##0\ _k_r_-;_-* &quot;-&quot;\ _k_r_-;_-@_-"/>
    <numFmt numFmtId="232" formatCode="#,##0;\(#,##0\)"/>
    <numFmt numFmtId="233" formatCode="_-&quot;￥&quot;* #,##0_-;\-&quot;￥&quot;* #,##0_-;_-&quot;￥&quot;* &quot;-&quot;_-;_-@_-"/>
    <numFmt numFmtId="234" formatCode="_(* #,##0.0,_);_(* \(#,##0.0,\);_(* &quot;-&quot;_);_(@_)"/>
    <numFmt numFmtId="235" formatCode="0%;\(0%\)"/>
    <numFmt numFmtId="236" formatCode="[Blue]#,##0_);[Blue]\(#,##0\)"/>
    <numFmt numFmtId="237" formatCode="#,##0_);[Blue]\(#,##0\)"/>
    <numFmt numFmtId="238" formatCode="0.00_ "/>
    <numFmt numFmtId="239" formatCode="&quot;$&quot;#,##0.00_);[Red]\(&quot;$&quot;#,##0.00\)"/>
    <numFmt numFmtId="240" formatCode="&quot;$&quot;#,##0;\-&quot;$&quot;#,##0"/>
    <numFmt numFmtId="241" formatCode="&quot;$&quot;#,##0.00_);\(&quot;$&quot;#,##0.00\)"/>
    <numFmt numFmtId="242" formatCode="_-#0&quot;.&quot;0000_-;\(#0&quot;.&quot;0000\);_-\ \ &quot;-&quot;_-;_-@_-"/>
    <numFmt numFmtId="243" formatCode="_-* #,##0&quot;$&quot;_-;\-* #,##0&quot;$&quot;_-;_-* &quot;-&quot;&quot;$&quot;_-;_-@_-"/>
    <numFmt numFmtId="244" formatCode="_-* #,##0.00&quot;￥&quot;_-;\-* #,##0.00&quot;￥&quot;_-;_-* &quot;-&quot;??&quot;￥&quot;_-;_-@_-"/>
    <numFmt numFmtId="245" formatCode="_ \¥* #,##0.00_ ;_ \¥* \-#,##0.00_ ;_ \¥* &quot;-&quot;??_ ;_ @_ "/>
    <numFmt numFmtId="246" formatCode="\ \ @"/>
    <numFmt numFmtId="247" formatCode="_ &quot;\&quot;* #,##0_ ;_ &quot;\&quot;* \-#,##0_ ;_ &quot;\&quot;* &quot;-&quot;_ ;_ @_ "/>
    <numFmt numFmtId="248" formatCode="#\ ??/??"/>
    <numFmt numFmtId="249" formatCode="* #,##0.00;* \-#,##0.00;* &quot;-&quot;??;@"/>
    <numFmt numFmtId="250" formatCode="&quot;$&quot;\ #,##0.00_-;[Red]&quot;$&quot;\ #,##0.00\-"/>
    <numFmt numFmtId="251" formatCode="0.0_);[Red]\(0.0\)"/>
    <numFmt numFmtId="252" formatCode="0_);[Red]\(0\)"/>
    <numFmt numFmtId="253" formatCode="0.0_ "/>
  </numFmts>
  <fonts count="190">
    <font>
      <sz val="9"/>
      <name val="宋体"/>
      <charset val="134"/>
    </font>
    <font>
      <sz val="11"/>
      <name val="宋体"/>
      <charset val="134"/>
    </font>
    <font>
      <sz val="16"/>
      <name val="方正小标宋_GBK"/>
      <charset val="134"/>
    </font>
    <font>
      <sz val="12"/>
      <name val="宋体"/>
      <charset val="134"/>
    </font>
    <font>
      <b/>
      <sz val="11"/>
      <name val="宋体"/>
      <charset val="134"/>
    </font>
    <font>
      <sz val="10"/>
      <name val="宋体"/>
      <charset val="134"/>
    </font>
    <font>
      <sz val="12"/>
      <name val="Times New Roman"/>
      <charset val="134"/>
    </font>
    <font>
      <sz val="16"/>
      <name val="Times New Roman"/>
      <charset val="134"/>
    </font>
    <font>
      <b/>
      <sz val="12"/>
      <name val="Times New Roman"/>
      <charset val="134"/>
    </font>
    <font>
      <sz val="11"/>
      <name val="Times New Roman"/>
      <charset val="134"/>
    </font>
    <font>
      <sz val="10"/>
      <color indexed="10"/>
      <name val="Times New Roman"/>
      <charset val="134"/>
    </font>
    <font>
      <sz val="10"/>
      <name val="Times New Roman"/>
      <charset val="134"/>
    </font>
    <font>
      <sz val="11"/>
      <color theme="1"/>
      <name val="宋体"/>
      <charset val="134"/>
      <scheme val="minor"/>
    </font>
    <font>
      <b/>
      <sz val="18"/>
      <name val="宋体"/>
      <charset val="134"/>
    </font>
    <font>
      <b/>
      <sz val="10"/>
      <name val="宋体"/>
      <charset val="134"/>
    </font>
    <font>
      <sz val="11"/>
      <name val="黑体"/>
      <charset val="134"/>
    </font>
    <font>
      <b/>
      <sz val="11"/>
      <name val="黑体"/>
      <charset val="134"/>
    </font>
    <font>
      <sz val="14"/>
      <name val="宋体"/>
      <charset val="134"/>
    </font>
    <font>
      <b/>
      <sz val="14"/>
      <name val="宋体"/>
      <charset val="134"/>
    </font>
    <font>
      <b/>
      <sz val="16"/>
      <name val="方正小标宋_GBK"/>
      <charset val="134"/>
    </font>
    <font>
      <sz val="10"/>
      <name val="Helv"/>
      <charset val="134"/>
    </font>
    <font>
      <sz val="11"/>
      <color indexed="8"/>
      <name val="宋体"/>
      <charset val="1"/>
      <scheme val="minor"/>
    </font>
    <font>
      <sz val="9"/>
      <name val="SimSun"/>
      <charset val="134"/>
    </font>
    <font>
      <sz val="19"/>
      <name val="SimSun"/>
      <charset val="134"/>
    </font>
    <font>
      <b/>
      <sz val="9"/>
      <name val="SimSun"/>
      <charset val="134"/>
    </font>
    <font>
      <b/>
      <sz val="11"/>
      <name val="宋体"/>
      <charset val="134"/>
      <scheme val="minor"/>
    </font>
    <font>
      <sz val="11"/>
      <name val="宋体"/>
      <charset val="134"/>
      <scheme val="minor"/>
    </font>
    <font>
      <sz val="11"/>
      <color rgb="FFFF0000"/>
      <name val="宋体"/>
      <charset val="134"/>
      <scheme val="minor"/>
    </font>
    <font>
      <sz val="12"/>
      <name val="MS Serif"/>
      <charset val="134"/>
    </font>
    <font>
      <sz val="16"/>
      <name val="宋体"/>
      <charset val="134"/>
    </font>
    <font>
      <b/>
      <sz val="11"/>
      <name val="Times New Roman"/>
      <charset val="134"/>
    </font>
    <font>
      <sz val="12"/>
      <color indexed="20"/>
      <name val="宋体"/>
      <charset val="134"/>
    </font>
    <font>
      <sz val="12"/>
      <color indexed="9"/>
      <name val="宋体"/>
      <charset val="134"/>
    </font>
    <font>
      <sz val="11"/>
      <color indexed="17"/>
      <name val="宋体"/>
      <charset val="134"/>
    </font>
    <font>
      <sz val="11"/>
      <color rgb="FF3F3F76"/>
      <name val="宋体"/>
      <charset val="0"/>
      <scheme val="minor"/>
    </font>
    <font>
      <sz val="11"/>
      <color indexed="8"/>
      <name val="宋体"/>
      <charset val="134"/>
    </font>
    <font>
      <b/>
      <sz val="21"/>
      <name val="楷体_GB2312"/>
      <charset val="134"/>
    </font>
    <font>
      <sz val="11"/>
      <color indexed="9"/>
      <name val="宋体"/>
      <charset val="134"/>
    </font>
    <font>
      <sz val="8"/>
      <name val="Arial"/>
      <charset val="134"/>
    </font>
    <font>
      <b/>
      <sz val="11"/>
      <color indexed="8"/>
      <name val="宋体"/>
      <charset val="134"/>
    </font>
    <font>
      <sz val="10"/>
      <name val="Arial"/>
      <charset val="134"/>
    </font>
    <font>
      <sz val="11"/>
      <color indexed="62"/>
      <name val="宋体"/>
      <charset val="134"/>
    </font>
    <font>
      <sz val="11"/>
      <color theme="1"/>
      <name val="宋体"/>
      <charset val="0"/>
      <scheme val="minor"/>
    </font>
    <font>
      <b/>
      <sz val="10"/>
      <name val="Arial"/>
      <charset val="134"/>
    </font>
    <font>
      <b/>
      <sz val="11"/>
      <color indexed="63"/>
      <name val="宋体"/>
      <charset val="134"/>
    </font>
    <font>
      <sz val="11"/>
      <color indexed="20"/>
      <name val="宋体"/>
      <charset val="134"/>
    </font>
    <font>
      <b/>
      <i/>
      <sz val="16"/>
      <name val="Helv"/>
      <charset val="134"/>
    </font>
    <font>
      <sz val="12"/>
      <color indexed="8"/>
      <name val="宋体"/>
      <charset val="134"/>
    </font>
    <font>
      <b/>
      <sz val="13"/>
      <color indexed="56"/>
      <name val="宋体"/>
      <charset val="134"/>
    </font>
    <font>
      <b/>
      <sz val="11"/>
      <color indexed="52"/>
      <name val="宋体"/>
      <charset val="134"/>
    </font>
    <font>
      <b/>
      <sz val="11"/>
      <color theme="0"/>
      <name val="宋体"/>
      <charset val="134"/>
      <scheme val="minor"/>
    </font>
    <font>
      <sz val="12"/>
      <color indexed="16"/>
      <name val="宋体"/>
      <charset val="134"/>
    </font>
    <font>
      <sz val="11"/>
      <color theme="0"/>
      <name val="宋体"/>
      <charset val="134"/>
      <scheme val="minor"/>
    </font>
    <font>
      <b/>
      <sz val="10"/>
      <name val="MS Sans Serif"/>
      <charset val="134"/>
    </font>
    <font>
      <sz val="12"/>
      <name val="宋体"/>
      <charset val="134"/>
      <scheme val="minor"/>
    </font>
    <font>
      <sz val="11"/>
      <color rgb="FF9C0006"/>
      <name val="宋体"/>
      <charset val="0"/>
      <scheme val="minor"/>
    </font>
    <font>
      <sz val="11"/>
      <color indexed="42"/>
      <name val="宋体"/>
      <charset val="134"/>
    </font>
    <font>
      <sz val="11"/>
      <color theme="0"/>
      <name val="宋体"/>
      <charset val="0"/>
      <scheme val="minor"/>
    </font>
    <font>
      <u/>
      <sz val="11"/>
      <color rgb="FF0000FF"/>
      <name val="宋体"/>
      <charset val="0"/>
      <scheme val="minor"/>
    </font>
    <font>
      <sz val="12"/>
      <name val="????"/>
      <charset val="134"/>
    </font>
    <font>
      <sz val="12"/>
      <color indexed="62"/>
      <name val="宋体"/>
      <charset val="134"/>
    </font>
    <font>
      <u/>
      <sz val="11"/>
      <color rgb="FF800080"/>
      <name val="宋体"/>
      <charset val="0"/>
      <scheme val="minor"/>
    </font>
    <font>
      <sz val="9"/>
      <name val="Times New Roman"/>
      <charset val="134"/>
    </font>
    <font>
      <sz val="10"/>
      <color indexed="16"/>
      <name val="MS Serif"/>
      <charset val="134"/>
    </font>
    <font>
      <b/>
      <sz val="11"/>
      <color theme="3"/>
      <name val="宋体"/>
      <charset val="134"/>
      <scheme val="minor"/>
    </font>
    <font>
      <sz val="11"/>
      <color rgb="FFFF0000"/>
      <name val="宋体"/>
      <charset val="0"/>
      <scheme val="minor"/>
    </font>
    <font>
      <b/>
      <sz val="18"/>
      <color theme="3"/>
      <name val="宋体"/>
      <charset val="134"/>
      <scheme val="minor"/>
    </font>
    <font>
      <sz val="10"/>
      <name val="ＭＳ Ｐゴシック"/>
      <charset val="134"/>
    </font>
    <font>
      <b/>
      <sz val="11"/>
      <color indexed="9"/>
      <name val="宋体"/>
      <charset val="134"/>
    </font>
    <font>
      <i/>
      <sz val="11"/>
      <color rgb="FF7F7F7F"/>
      <name val="宋体"/>
      <charset val="0"/>
      <scheme val="minor"/>
    </font>
    <font>
      <b/>
      <sz val="15"/>
      <color theme="3"/>
      <name val="宋体"/>
      <charset val="134"/>
      <scheme val="minor"/>
    </font>
    <font>
      <b/>
      <sz val="12"/>
      <color indexed="52"/>
      <name val="宋体"/>
      <charset val="134"/>
    </font>
    <font>
      <b/>
      <sz val="12"/>
      <name val="Arial"/>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0"/>
      <color indexed="8"/>
      <name val="Arial"/>
      <charset val="134"/>
    </font>
    <font>
      <sz val="11"/>
      <color rgb="FFFA7D00"/>
      <name val="宋体"/>
      <charset val="0"/>
      <scheme val="minor"/>
    </font>
    <font>
      <sz val="11"/>
      <color indexed="10"/>
      <name val="宋体"/>
      <charset val="134"/>
    </font>
    <font>
      <b/>
      <sz val="11"/>
      <color rgb="FFFA7D00"/>
      <name val="宋体"/>
      <charset val="134"/>
      <scheme val="minor"/>
    </font>
    <font>
      <b/>
      <sz val="15"/>
      <color indexed="56"/>
      <name val="宋体"/>
      <charset val="134"/>
    </font>
    <font>
      <b/>
      <sz val="11"/>
      <color theme="1"/>
      <name val="宋体"/>
      <charset val="0"/>
      <scheme val="minor"/>
    </font>
    <font>
      <sz val="10.5"/>
      <color indexed="20"/>
      <name val="宋体"/>
      <charset val="134"/>
    </font>
    <font>
      <sz val="11"/>
      <color rgb="FF006100"/>
      <name val="宋体"/>
      <charset val="0"/>
      <scheme val="minor"/>
    </font>
    <font>
      <sz val="11"/>
      <color rgb="FF9C6500"/>
      <name val="宋体"/>
      <charset val="0"/>
      <scheme val="minor"/>
    </font>
    <font>
      <b/>
      <sz val="11"/>
      <color indexed="56"/>
      <name val="宋体"/>
      <charset val="134"/>
    </font>
    <font>
      <sz val="7"/>
      <name val="Small Fonts"/>
      <charset val="134"/>
    </font>
    <font>
      <sz val="12"/>
      <color indexed="10"/>
      <name val="宋体"/>
      <charset val="134"/>
    </font>
    <font>
      <b/>
      <sz val="11"/>
      <color indexed="16"/>
      <name val="Times New Roman"/>
      <charset val="134"/>
    </font>
    <font>
      <sz val="9"/>
      <color indexed="8"/>
      <name val="宋体"/>
      <charset val="134"/>
    </font>
    <font>
      <sz val="12"/>
      <color indexed="17"/>
      <name val="宋体"/>
      <charset val="134"/>
    </font>
    <font>
      <sz val="13"/>
      <name val="Tms Rmn"/>
      <charset val="134"/>
    </font>
    <font>
      <sz val="10"/>
      <name val="MS Sans Serif"/>
      <charset val="134"/>
    </font>
    <font>
      <b/>
      <sz val="18"/>
      <name val="Arial"/>
      <charset val="134"/>
    </font>
    <font>
      <sz val="11"/>
      <color rgb="FF006100"/>
      <name val="宋体"/>
      <charset val="134"/>
      <scheme val="minor"/>
    </font>
    <font>
      <sz val="11"/>
      <color indexed="60"/>
      <name val="宋体"/>
      <charset val="134"/>
    </font>
    <font>
      <i/>
      <sz val="11"/>
      <color indexed="23"/>
      <name val="宋体"/>
      <charset val="134"/>
    </font>
    <font>
      <b/>
      <sz val="18"/>
      <color indexed="56"/>
      <name val="宋体"/>
      <charset val="134"/>
    </font>
    <font>
      <sz val="11"/>
      <color rgb="FFFA7D00"/>
      <name val="宋体"/>
      <charset val="134"/>
      <scheme val="minor"/>
    </font>
    <font>
      <b/>
      <sz val="10"/>
      <name val="Helv"/>
      <charset val="134"/>
    </font>
    <font>
      <b/>
      <sz val="11"/>
      <color indexed="62"/>
      <name val="宋体"/>
      <charset val="134"/>
    </font>
    <font>
      <sz val="11"/>
      <name val="MS P????"/>
      <charset val="134"/>
    </font>
    <font>
      <sz val="11"/>
      <name val="ＭＳ Ｐゴシック"/>
      <charset val="134"/>
    </font>
    <font>
      <sz val="12"/>
      <color indexed="20"/>
      <name val="楷体_GB2312"/>
      <charset val="134"/>
    </font>
    <font>
      <sz val="10.5"/>
      <color indexed="17"/>
      <name val="宋体"/>
      <charset val="134"/>
    </font>
    <font>
      <sz val="10"/>
      <name val="Geneva"/>
      <charset val="134"/>
    </font>
    <font>
      <sz val="12"/>
      <color indexed="9"/>
      <name val="Helv"/>
      <charset val="134"/>
    </font>
    <font>
      <u/>
      <sz val="10"/>
      <color indexed="36"/>
      <name val="Arial"/>
      <charset val="134"/>
    </font>
    <font>
      <b/>
      <sz val="15"/>
      <color indexed="62"/>
      <name val="宋体"/>
      <charset val="134"/>
    </font>
    <font>
      <sz val="11"/>
      <color indexed="8"/>
      <name val="Times New Roman"/>
      <charset val="134"/>
    </font>
    <font>
      <b/>
      <sz val="18"/>
      <color theme="3"/>
      <name val="宋体"/>
      <charset val="134"/>
      <scheme val="major"/>
    </font>
    <font>
      <sz val="7"/>
      <name val="Helv"/>
      <charset val="134"/>
    </font>
    <font>
      <b/>
      <sz val="12"/>
      <color indexed="63"/>
      <name val="宋体"/>
      <charset val="134"/>
    </font>
    <font>
      <b/>
      <sz val="12"/>
      <color indexed="8"/>
      <name val="宋体"/>
      <charset val="134"/>
    </font>
    <font>
      <sz val="12"/>
      <name val="Arial"/>
      <charset val="134"/>
    </font>
    <font>
      <sz val="11"/>
      <color indexed="20"/>
      <name val="Tahoma"/>
      <charset val="134"/>
    </font>
    <font>
      <i/>
      <sz val="11"/>
      <color rgb="FF7F7F7F"/>
      <name val="宋体"/>
      <charset val="134"/>
      <scheme val="minor"/>
    </font>
    <font>
      <sz val="11"/>
      <color theme="1"/>
      <name val="Tahoma"/>
      <charset val="134"/>
    </font>
    <font>
      <sz val="20"/>
      <name val="Letter Gothic (W1)"/>
      <charset val="134"/>
    </font>
    <font>
      <b/>
      <sz val="11"/>
      <color indexed="42"/>
      <name val="宋体"/>
      <charset val="134"/>
    </font>
    <font>
      <u/>
      <sz val="12"/>
      <color indexed="36"/>
      <name val="宋体"/>
      <charset val="134"/>
    </font>
    <font>
      <u val="singleAccounting"/>
      <vertAlign val="subscript"/>
      <sz val="10"/>
      <name val="Times New Roman"/>
      <charset val="134"/>
    </font>
    <font>
      <sz val="8"/>
      <name val="Times New Roman"/>
      <charset val="134"/>
    </font>
    <font>
      <b/>
      <sz val="20"/>
      <color indexed="8"/>
      <name val="黑体"/>
      <charset val="134"/>
    </font>
    <font>
      <sz val="10"/>
      <color indexed="8"/>
      <name val="宋体"/>
      <charset val="134"/>
    </font>
    <font>
      <sz val="11"/>
      <color indexed="16"/>
      <name val="宋体"/>
      <charset val="134"/>
    </font>
    <font>
      <sz val="10"/>
      <color indexed="20"/>
      <name val="宋体"/>
      <charset val="134"/>
    </font>
    <font>
      <b/>
      <sz val="16"/>
      <name val="宋体"/>
      <charset val="134"/>
    </font>
    <font>
      <sz val="11"/>
      <color indexed="52"/>
      <name val="宋体"/>
      <charset val="134"/>
    </font>
    <font>
      <sz val="10"/>
      <color indexed="17"/>
      <name val="Arial"/>
      <charset val="134"/>
    </font>
    <font>
      <i/>
      <sz val="9"/>
      <name val="Times New Roman"/>
      <charset val="134"/>
    </font>
    <font>
      <b/>
      <sz val="8"/>
      <color indexed="8"/>
      <name val="Helv"/>
      <charset val="134"/>
    </font>
    <font>
      <b/>
      <sz val="13"/>
      <color indexed="62"/>
      <name val="宋体"/>
      <charset val="134"/>
    </font>
    <font>
      <sz val="12"/>
      <color indexed="17"/>
      <name val="楷体_GB2312"/>
      <charset val="134"/>
    </font>
    <font>
      <sz val="10"/>
      <color indexed="17"/>
      <name val="宋体"/>
      <charset val="134"/>
    </font>
    <font>
      <b/>
      <sz val="12"/>
      <name val="MS Sans Serif"/>
      <charset val="134"/>
    </font>
    <font>
      <sz val="12"/>
      <color indexed="52"/>
      <name val="宋体"/>
      <charset val="134"/>
    </font>
    <font>
      <sz val="12"/>
      <color indexed="14"/>
      <name val="宋体"/>
      <charset val="134"/>
    </font>
    <font>
      <b/>
      <sz val="11"/>
      <color rgb="FF3F3F3F"/>
      <name val="宋体"/>
      <charset val="134"/>
      <scheme val="minor"/>
    </font>
    <font>
      <b/>
      <sz val="13"/>
      <name val="Times New Roman"/>
      <charset val="134"/>
    </font>
    <font>
      <sz val="11"/>
      <color indexed="8"/>
      <name val="Tahoma"/>
      <charset val="134"/>
    </font>
    <font>
      <sz val="11"/>
      <color rgb="FF9C0006"/>
      <name val="宋体"/>
      <charset val="134"/>
      <scheme val="minor"/>
    </font>
    <font>
      <sz val="10"/>
      <name val="Tms Rmn"/>
      <charset val="134"/>
    </font>
    <font>
      <sz val="12"/>
      <name val="돋움체"/>
      <charset val="134"/>
    </font>
    <font>
      <sz val="12"/>
      <name val="Courier"/>
      <charset val="134"/>
    </font>
    <font>
      <sz val="11"/>
      <color indexed="0"/>
      <name val="Calibri"/>
      <charset val="134"/>
    </font>
    <font>
      <sz val="12"/>
      <name val="新細明體"/>
      <charset val="134"/>
    </font>
    <font>
      <sz val="11"/>
      <color rgb="FF9C6500"/>
      <name val="宋体"/>
      <charset val="134"/>
      <scheme val="minor"/>
    </font>
    <font>
      <b/>
      <sz val="12"/>
      <name val="Helv"/>
      <charset val="134"/>
    </font>
    <font>
      <b/>
      <sz val="10"/>
      <name val="Tms Rmn"/>
      <charset val="134"/>
    </font>
    <font>
      <sz val="11"/>
      <name val="돋움"/>
      <charset val="134"/>
    </font>
    <font>
      <u/>
      <sz val="12"/>
      <color indexed="12"/>
      <name val="宋体"/>
      <charset val="134"/>
    </font>
    <font>
      <sz val="10"/>
      <color indexed="8"/>
      <name val="MS Sans Serif"/>
      <charset val="134"/>
    </font>
    <font>
      <sz val="11"/>
      <name val="明朝"/>
      <charset val="134"/>
    </font>
    <font>
      <sz val="11"/>
      <color rgb="FF000000"/>
      <name val="Calibri"/>
      <charset val="134"/>
    </font>
    <font>
      <b/>
      <sz val="12"/>
      <color indexed="9"/>
      <name val="宋体"/>
      <charset val="134"/>
    </font>
    <font>
      <sz val="12"/>
      <name val="Helv"/>
      <charset val="134"/>
    </font>
    <font>
      <b/>
      <sz val="10"/>
      <color indexed="8"/>
      <name val="黑体"/>
      <charset val="134"/>
    </font>
    <font>
      <sz val="12"/>
      <name val="官帕眉"/>
      <charset val="134"/>
    </font>
    <font>
      <sz val="11"/>
      <color indexed="17"/>
      <name val="Tahoma"/>
      <charset val="134"/>
    </font>
    <font>
      <b/>
      <sz val="14"/>
      <name val="楷体"/>
      <charset val="134"/>
    </font>
    <font>
      <sz val="12"/>
      <name val="MS Sans Serif"/>
      <charset val="134"/>
    </font>
    <font>
      <b/>
      <sz val="18"/>
      <color indexed="62"/>
      <name val="宋体"/>
      <charset val="134"/>
    </font>
    <font>
      <sz val="10"/>
      <name val="Courier"/>
      <charset val="134"/>
    </font>
    <font>
      <b/>
      <sz val="11"/>
      <name val="Helv"/>
      <charset val="134"/>
    </font>
    <font>
      <sz val="11"/>
      <color indexed="12"/>
      <name val="Times New Roman"/>
      <charset val="134"/>
    </font>
    <font>
      <b/>
      <sz val="9"/>
      <name val="Times New Roman"/>
      <charset val="134"/>
    </font>
    <font>
      <sz val="7"/>
      <color indexed="10"/>
      <name val="Helv"/>
      <charset val="134"/>
    </font>
    <font>
      <b/>
      <sz val="13"/>
      <name val="Tms Rmn"/>
      <charset val="134"/>
    </font>
    <font>
      <b/>
      <sz val="8"/>
      <name val="Arial"/>
      <charset val="134"/>
    </font>
    <font>
      <sz val="10"/>
      <name val="MS Serif"/>
      <charset val="134"/>
    </font>
    <font>
      <u/>
      <sz val="10"/>
      <color indexed="12"/>
      <name val="Arial"/>
      <charset val="134"/>
    </font>
    <font>
      <b/>
      <i/>
      <sz val="12"/>
      <name val="Times New Roman"/>
      <charset val="134"/>
    </font>
    <font>
      <sz val="12"/>
      <color indexed="60"/>
      <name val="宋体"/>
      <charset val="134"/>
    </font>
    <font>
      <sz val="10"/>
      <color indexed="20"/>
      <name val="Arial"/>
      <charset val="134"/>
    </font>
    <font>
      <sz val="18"/>
      <name val="Times New Roman"/>
      <charset val="134"/>
    </font>
    <font>
      <i/>
      <sz val="12"/>
      <name val="Times New Roman"/>
      <charset val="134"/>
    </font>
    <font>
      <b/>
      <sz val="11"/>
      <color theme="1"/>
      <name val="宋体"/>
      <charset val="134"/>
      <scheme val="minor"/>
    </font>
    <font>
      <sz val="8"/>
      <color indexed="16"/>
      <name val="Century Schoolbook"/>
      <charset val="134"/>
    </font>
    <font>
      <b/>
      <i/>
      <sz val="10"/>
      <name val="Times New Roman"/>
      <charset val="134"/>
    </font>
    <font>
      <sz val="11"/>
      <color rgb="FF3F3F76"/>
      <name val="宋体"/>
      <charset val="134"/>
      <scheme val="minor"/>
    </font>
    <font>
      <sz val="10"/>
      <name val="楷体"/>
      <charset val="134"/>
    </font>
    <font>
      <u/>
      <sz val="10"/>
      <color indexed="14"/>
      <name val="MS Sans Serif"/>
      <charset val="134"/>
    </font>
    <font>
      <sz val="10"/>
      <color rgb="FF000000"/>
      <name val="宋体"/>
      <charset val="134"/>
      <scheme val="minor"/>
    </font>
    <font>
      <sz val="11"/>
      <color indexed="8"/>
      <name val="宋体"/>
      <charset val="134"/>
      <scheme val="minor"/>
    </font>
    <font>
      <u/>
      <sz val="10"/>
      <color indexed="12"/>
      <name val="MS Sans Serif"/>
      <charset val="134"/>
    </font>
    <font>
      <b/>
      <sz val="9"/>
      <name val="Arial"/>
      <charset val="134"/>
    </font>
    <font>
      <i/>
      <sz val="12"/>
      <color indexed="23"/>
      <name val="宋体"/>
      <charset val="134"/>
    </font>
    <font>
      <sz val="16"/>
      <name val="仿宋_GB2312"/>
      <charset val="134"/>
    </font>
  </fonts>
  <fills count="137">
    <fill>
      <patternFill patternType="none"/>
    </fill>
    <fill>
      <patternFill patternType="gray125"/>
    </fill>
    <fill>
      <patternFill patternType="solid">
        <fgColor indexed="9"/>
        <bgColor indexed="64"/>
      </patternFill>
    </fill>
    <fill>
      <patternFill patternType="solid">
        <fgColor rgb="FFFFFFFF"/>
        <bgColor rgb="FFFFFFFF"/>
      </patternFill>
    </fill>
    <fill>
      <patternFill patternType="solid">
        <fgColor indexed="45"/>
        <bgColor indexed="64"/>
      </patternFill>
    </fill>
    <fill>
      <patternFill patternType="solid">
        <fgColor indexed="49"/>
        <bgColor indexed="64"/>
      </patternFill>
    </fill>
    <fill>
      <patternFill patternType="solid">
        <fgColor indexed="42"/>
        <bgColor indexed="64"/>
      </patternFill>
    </fill>
    <fill>
      <patternFill patternType="solid">
        <fgColor rgb="FFFFCC99"/>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9" tint="0.799615466780602"/>
        <bgColor indexed="64"/>
      </patternFill>
    </fill>
    <fill>
      <patternFill patternType="solid">
        <fgColor indexed="31"/>
        <bgColor indexed="64"/>
      </patternFill>
    </fill>
    <fill>
      <patternFill patternType="solid">
        <fgColor indexed="29"/>
        <bgColor indexed="64"/>
      </patternFill>
    </fill>
    <fill>
      <patternFill patternType="solid">
        <fgColor indexed="22"/>
        <bgColor indexed="22"/>
      </patternFill>
    </fill>
    <fill>
      <patternFill patternType="solid">
        <fgColor theme="6" tint="0.599993896298105"/>
        <bgColor indexed="64"/>
      </patternFill>
    </fill>
    <fill>
      <patternFill patternType="solid">
        <fgColor indexed="11"/>
        <bgColor indexed="64"/>
      </patternFill>
    </fill>
    <fill>
      <patternFill patternType="solid">
        <fgColor indexed="46"/>
        <bgColor indexed="64"/>
      </patternFill>
    </fill>
    <fill>
      <patternFill patternType="solid">
        <fgColor rgb="FFA5A5A5"/>
        <bgColor indexed="64"/>
      </patternFill>
    </fill>
    <fill>
      <patternFill patternType="solid">
        <fgColor theme="7" tint="0.599993896298105"/>
        <bgColor indexed="64"/>
      </patternFill>
    </fill>
    <fill>
      <patternFill patternType="solid">
        <fgColor theme="8" tint="0.399609363078707"/>
        <bgColor indexed="64"/>
      </patternFill>
    </fill>
    <fill>
      <patternFill patternType="solid">
        <fgColor theme="8" tint="0.599993896298105"/>
        <bgColor indexed="64"/>
      </patternFill>
    </fill>
    <fill>
      <patternFill patternType="solid">
        <fgColor rgb="FFFFC7CE"/>
        <bgColor indexed="64"/>
      </patternFill>
    </fill>
    <fill>
      <patternFill patternType="solid">
        <fgColor indexed="57"/>
        <bgColor indexed="64"/>
      </patternFill>
    </fill>
    <fill>
      <patternFill patternType="solid">
        <fgColor indexed="51"/>
        <bgColor indexed="64"/>
      </patternFill>
    </fill>
    <fill>
      <patternFill patternType="solid">
        <fgColor theme="9" tint="0.799676503799554"/>
        <bgColor indexed="64"/>
      </patternFill>
    </fill>
    <fill>
      <patternFill patternType="solid">
        <fgColor theme="5" tint="0.799615466780602"/>
        <bgColor indexed="64"/>
      </patternFill>
    </fill>
    <fill>
      <patternFill patternType="solid">
        <fgColor theme="6" tint="0.399975585192419"/>
        <bgColor indexed="64"/>
      </patternFill>
    </fill>
    <fill>
      <patternFill patternType="solid">
        <fgColor indexed="54"/>
        <bgColor indexed="54"/>
      </patternFill>
    </fill>
    <fill>
      <patternFill patternType="solid">
        <fgColor indexed="55"/>
        <bgColor indexed="64"/>
      </patternFill>
    </fill>
    <fill>
      <patternFill patternType="solid">
        <fgColor indexed="43"/>
        <bgColor indexed="64"/>
      </patternFill>
    </fill>
    <fill>
      <patternFill patternType="solid">
        <fgColor indexed="10"/>
        <bgColor indexed="64"/>
      </patternFill>
    </fill>
    <fill>
      <patternFill patternType="solid">
        <fgColor theme="6" tint="0.799615466780602"/>
        <bgColor indexed="64"/>
      </patternFill>
    </fill>
    <fill>
      <patternFill patternType="solid">
        <fgColor indexed="43"/>
        <bgColor indexed="43"/>
      </patternFill>
    </fill>
    <fill>
      <patternFill patternType="solid">
        <fgColor rgb="FFFFFFCC"/>
        <bgColor indexed="64"/>
      </patternFill>
    </fill>
    <fill>
      <patternFill patternType="solid">
        <fgColor theme="5" tint="0.399639881588183"/>
        <bgColor indexed="64"/>
      </patternFill>
    </fill>
    <fill>
      <patternFill patternType="solid">
        <fgColor theme="8" tint="0.399670400097659"/>
        <bgColor indexed="64"/>
      </patternFill>
    </fill>
    <fill>
      <patternFill patternType="solid">
        <fgColor theme="5" tint="0.399975585192419"/>
        <bgColor indexed="64"/>
      </patternFill>
    </fill>
    <fill>
      <patternFill patternType="solid">
        <fgColor indexed="54"/>
        <bgColor indexed="64"/>
      </patternFill>
    </fill>
    <fill>
      <patternFill patternType="solid">
        <fgColor indexed="27"/>
        <bgColor indexed="64"/>
      </patternFill>
    </fill>
    <fill>
      <patternFill patternType="solid">
        <fgColor theme="9" tint="0.599993896298105"/>
        <bgColor indexed="64"/>
      </patternFill>
    </fill>
    <fill>
      <patternFill patternType="solid">
        <fgColor theme="4" tint="0.799615466780602"/>
        <bgColor indexed="64"/>
      </patternFill>
    </fill>
    <fill>
      <patternFill patternType="solid">
        <fgColor indexed="44"/>
        <bgColor indexed="64"/>
      </patternFill>
    </fill>
    <fill>
      <patternFill patternType="solid">
        <fgColor indexed="53"/>
        <bgColor indexed="64"/>
      </patternFill>
    </fill>
    <fill>
      <patternFill patternType="solid">
        <fgColor theme="5"/>
        <bgColor indexed="64"/>
      </patternFill>
    </fill>
    <fill>
      <patternFill patternType="solid">
        <fgColor theme="8" tint="0.799645985290078"/>
        <bgColor indexed="64"/>
      </patternFill>
    </fill>
    <fill>
      <patternFill patternType="solid">
        <fgColor theme="4" tint="0.399975585192419"/>
        <bgColor indexed="64"/>
      </patternFill>
    </fill>
    <fill>
      <patternFill patternType="solid">
        <fgColor theme="8" tint="0.799676503799554"/>
        <bgColor indexed="64"/>
      </patternFill>
    </fill>
    <fill>
      <patternFill patternType="solid">
        <fgColor theme="7" tint="0.799615466780602"/>
        <bgColor indexed="64"/>
      </patternFill>
    </fill>
    <fill>
      <patternFill patternType="solid">
        <fgColor theme="7" tint="0.399975585192419"/>
        <bgColor indexed="64"/>
      </patternFill>
    </fill>
    <fill>
      <patternFill patternType="solid">
        <fgColor rgb="FFF2F2F2"/>
        <bgColor indexed="64"/>
      </patternFill>
    </fill>
    <fill>
      <patternFill patternType="solid">
        <fgColor indexed="52"/>
        <bgColor indexed="64"/>
      </patternFill>
    </fill>
    <fill>
      <patternFill patternType="solid">
        <fgColor theme="4" tint="0.799676503799554"/>
        <bgColor indexed="64"/>
      </patternFill>
    </fill>
    <fill>
      <patternFill patternType="solid">
        <fgColor indexed="51"/>
        <bgColor indexed="51"/>
      </patternFill>
    </fill>
    <fill>
      <patternFill patternType="solid">
        <fgColor theme="9" tint="0.799981688894314"/>
        <bgColor indexed="64"/>
      </patternFill>
    </fill>
    <fill>
      <patternFill patternType="solid">
        <fgColor theme="4" tint="0.399578844569231"/>
        <bgColor indexed="64"/>
      </patternFill>
    </fill>
    <fill>
      <patternFill patternType="solid">
        <fgColor theme="6" tint="0.399670400097659"/>
        <bgColor indexed="64"/>
      </patternFill>
    </fill>
    <fill>
      <patternFill patternType="solid">
        <fgColor indexed="45"/>
        <bgColor indexed="45"/>
      </patternFill>
    </fill>
    <fill>
      <patternFill patternType="solid">
        <fgColor theme="6" tint="0.799676503799554"/>
        <bgColor indexed="64"/>
      </patternFill>
    </fill>
    <fill>
      <patternFill patternType="solid">
        <fgColor rgb="FFC6EFCE"/>
        <bgColor indexed="64"/>
      </patternFill>
    </fill>
    <fill>
      <patternFill patternType="solid">
        <fgColor rgb="FFFFEB9C"/>
        <bgColor indexed="64"/>
      </patternFill>
    </fill>
    <fill>
      <patternFill patternType="solid">
        <fgColor indexed="30"/>
        <bgColor indexed="30"/>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799676503799554"/>
        <bgColor indexed="64"/>
      </patternFill>
    </fill>
    <fill>
      <patternFill patternType="solid">
        <fgColor theme="6"/>
        <bgColor indexed="64"/>
      </patternFill>
    </fill>
    <fill>
      <patternFill patternType="solid">
        <fgColor indexed="36"/>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6" tint="0.799645985290078"/>
        <bgColor indexed="64"/>
      </patternFill>
    </fill>
    <fill>
      <patternFill patternType="solid">
        <fgColor theme="9" tint="0.399975585192419"/>
        <bgColor indexed="64"/>
      </patternFill>
    </fill>
    <fill>
      <patternFill patternType="solid">
        <fgColor theme="7" tint="0.399609363078707"/>
        <bgColor indexed="64"/>
      </patternFill>
    </fill>
    <fill>
      <patternFill patternType="solid">
        <fgColor indexed="30"/>
        <bgColor indexed="64"/>
      </patternFill>
    </fill>
    <fill>
      <patternFill patternType="solid">
        <fgColor theme="5" tint="0.399609363078707"/>
        <bgColor indexed="64"/>
      </patternFill>
    </fill>
    <fill>
      <patternFill patternType="solid">
        <fgColor indexed="12"/>
        <bgColor indexed="64"/>
      </patternFill>
    </fill>
    <fill>
      <patternFill patternType="solid">
        <fgColor indexed="20"/>
        <bgColor indexed="64"/>
      </patternFill>
    </fill>
    <fill>
      <patternFill patternType="solid">
        <fgColor indexed="27"/>
        <bgColor indexed="27"/>
      </patternFill>
    </fill>
    <fill>
      <patternFill patternType="solid">
        <fgColor theme="7" tint="0.399578844569231"/>
        <bgColor indexed="64"/>
      </patternFill>
    </fill>
    <fill>
      <patternFill patternType="solid">
        <fgColor theme="7" tint="0.399670400097659"/>
        <bgColor indexed="64"/>
      </patternFill>
    </fill>
    <fill>
      <patternFill patternType="solid">
        <fgColor theme="5" tint="0.799584948271126"/>
        <bgColor indexed="64"/>
      </patternFill>
    </fill>
    <fill>
      <patternFill patternType="solid">
        <fgColor indexed="13"/>
        <bgColor indexed="64"/>
      </patternFill>
    </fill>
    <fill>
      <patternFill patternType="lightUp">
        <fgColor indexed="9"/>
        <bgColor indexed="53"/>
      </patternFill>
    </fill>
    <fill>
      <patternFill patternType="solid">
        <fgColor theme="9" tint="0.399670400097659"/>
        <bgColor indexed="64"/>
      </patternFill>
    </fill>
    <fill>
      <patternFill patternType="solid">
        <fgColor indexed="62"/>
        <bgColor indexed="64"/>
      </patternFill>
    </fill>
    <fill>
      <patternFill patternType="solid">
        <fgColor theme="9" tint="0.799645985290078"/>
        <bgColor indexed="64"/>
      </patternFill>
    </fill>
    <fill>
      <patternFill patternType="solid">
        <fgColor theme="9" tint="0.399639881588183"/>
        <bgColor indexed="64"/>
      </patternFill>
    </fill>
    <fill>
      <patternFill patternType="solid">
        <fgColor theme="8" tint="0.799584948271126"/>
        <bgColor indexed="64"/>
      </patternFill>
    </fill>
    <fill>
      <patternFill patternType="solid">
        <fgColor theme="9" tint="0.399609363078707"/>
        <bgColor indexed="64"/>
      </patternFill>
    </fill>
    <fill>
      <patternFill patternType="solid">
        <fgColor theme="5" tint="0.799645985290078"/>
        <bgColor indexed="64"/>
      </patternFill>
    </fill>
    <fill>
      <patternFill patternType="solid">
        <fgColor theme="6" tint="0.399609363078707"/>
        <bgColor indexed="64"/>
      </patternFill>
    </fill>
    <fill>
      <patternFill patternType="solid">
        <fgColor theme="7" tint="0.399639881588183"/>
        <bgColor indexed="64"/>
      </patternFill>
    </fill>
    <fill>
      <patternFill patternType="solid">
        <fgColor indexed="42"/>
        <bgColor indexed="42"/>
      </patternFill>
    </fill>
    <fill>
      <patternFill patternType="solid">
        <fgColor theme="7" tint="0.799676503799554"/>
        <bgColor indexed="64"/>
      </patternFill>
    </fill>
    <fill>
      <patternFill patternType="solid">
        <fgColor indexed="47"/>
        <bgColor indexed="47"/>
      </patternFill>
    </fill>
    <fill>
      <patternFill patternType="solid">
        <fgColor theme="6" tint="0.799584948271126"/>
        <bgColor indexed="64"/>
      </patternFill>
    </fill>
    <fill>
      <patternFill patternType="solid">
        <fgColor indexed="29"/>
        <bgColor indexed="29"/>
      </patternFill>
    </fill>
    <fill>
      <patternFill patternType="solid">
        <fgColor theme="7" tint="0.799645985290078"/>
        <bgColor indexed="64"/>
      </patternFill>
    </fill>
    <fill>
      <patternFill patternType="solid">
        <fgColor theme="9" tint="0.799584948271126"/>
        <bgColor indexed="64"/>
      </patternFill>
    </fill>
    <fill>
      <patternFill patternType="solid">
        <fgColor indexed="15"/>
        <bgColor indexed="64"/>
      </patternFill>
    </fill>
    <fill>
      <patternFill patternType="solid">
        <fgColor indexed="49"/>
        <bgColor indexed="49"/>
      </patternFill>
    </fill>
    <fill>
      <patternFill patternType="solid">
        <fgColor theme="8" tint="0.799615466780602"/>
        <bgColor indexed="64"/>
      </patternFill>
    </fill>
    <fill>
      <patternFill patternType="lightUp">
        <fgColor indexed="9"/>
        <bgColor indexed="22"/>
      </patternFill>
    </fill>
    <fill>
      <patternFill patternType="solid">
        <fgColor theme="4" tint="0.799584948271126"/>
        <bgColor indexed="64"/>
      </patternFill>
    </fill>
    <fill>
      <patternFill patternType="solid">
        <fgColor indexed="55"/>
        <bgColor indexed="55"/>
      </patternFill>
    </fill>
    <fill>
      <patternFill patternType="solid">
        <fgColor theme="4" tint="0.399639881588183"/>
        <bgColor indexed="64"/>
      </patternFill>
    </fill>
    <fill>
      <patternFill patternType="lightUp">
        <fgColor indexed="9"/>
        <bgColor indexed="29"/>
      </patternFill>
    </fill>
    <fill>
      <patternFill patternType="solid">
        <fgColor indexed="26"/>
        <bgColor indexed="26"/>
      </patternFill>
    </fill>
    <fill>
      <patternFill patternType="solid">
        <fgColor theme="4" tint="0.799645985290078"/>
        <bgColor indexed="64"/>
      </patternFill>
    </fill>
    <fill>
      <patternFill patternType="solid">
        <fgColor theme="7" tint="0.799584948271126"/>
        <bgColor indexed="64"/>
      </patternFill>
    </fill>
    <fill>
      <patternFill patternType="solid">
        <fgColor indexed="41"/>
        <bgColor indexed="64"/>
      </patternFill>
    </fill>
    <fill>
      <patternFill patternType="lightUp">
        <fgColor indexed="9"/>
        <bgColor indexed="55"/>
      </patternFill>
    </fill>
    <fill>
      <patternFill patternType="solid">
        <fgColor indexed="53"/>
        <bgColor indexed="53"/>
      </patternFill>
    </fill>
    <fill>
      <patternFill patternType="solid">
        <fgColor indexed="44"/>
        <bgColor indexed="44"/>
      </patternFill>
    </fill>
    <fill>
      <patternFill patternType="gray0625"/>
    </fill>
    <fill>
      <patternFill patternType="solid">
        <fgColor indexed="52"/>
        <bgColor indexed="52"/>
      </patternFill>
    </fill>
    <fill>
      <patternFill patternType="solid">
        <fgColor indexed="25"/>
        <bgColor indexed="25"/>
      </patternFill>
    </fill>
    <fill>
      <patternFill patternType="solid">
        <fgColor theme="9" tint="0.399578844569231"/>
        <bgColor indexed="64"/>
      </patternFill>
    </fill>
    <fill>
      <patternFill patternType="solid">
        <fgColor theme="6" tint="0.399578844569231"/>
        <bgColor indexed="64"/>
      </patternFill>
    </fill>
    <fill>
      <patternFill patternType="solid">
        <fgColor theme="8" tint="0.399578844569231"/>
        <bgColor indexed="64"/>
      </patternFill>
    </fill>
    <fill>
      <patternFill patternType="solid">
        <fgColor theme="6" tint="0.399639881588183"/>
        <bgColor indexed="64"/>
      </patternFill>
    </fill>
    <fill>
      <patternFill patternType="solid">
        <fgColor theme="5" tint="0.399670400097659"/>
        <bgColor indexed="64"/>
      </patternFill>
    </fill>
    <fill>
      <patternFill patternType="solid">
        <fgColor indexed="31"/>
        <bgColor indexed="31"/>
      </patternFill>
    </fill>
    <fill>
      <patternFill patternType="solid">
        <fgColor theme="4" tint="0.399609363078707"/>
        <bgColor indexed="64"/>
      </patternFill>
    </fill>
    <fill>
      <patternFill patternType="mediumGray">
        <fgColor indexed="22"/>
      </patternFill>
    </fill>
    <fill>
      <patternFill patternType="solid">
        <fgColor theme="8" tint="0.399639881588183"/>
        <bgColor indexed="64"/>
      </patternFill>
    </fill>
    <fill>
      <patternFill patternType="solid">
        <fgColor theme="4" tint="0.399670400097659"/>
        <bgColor indexed="64"/>
      </patternFill>
    </fill>
    <fill>
      <patternFill patternType="solid">
        <fgColor theme="5" tint="0.399578844569231"/>
        <bgColor indexed="64"/>
      </patternFill>
    </fill>
    <fill>
      <patternFill patternType="solid">
        <fgColor indexed="25"/>
        <bgColor indexed="64"/>
      </patternFill>
    </fill>
    <fill>
      <patternFill patternType="solid">
        <fgColor indexed="19"/>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style="double">
        <color rgb="FF3F3F3F"/>
      </left>
      <right style="double">
        <color rgb="FF3F3F3F"/>
      </right>
      <top style="double">
        <color rgb="FF3F3F3F"/>
      </top>
      <bottom style="double">
        <color rgb="FF3F3F3F"/>
      </bottom>
      <diagonal/>
    </border>
    <border>
      <left/>
      <right/>
      <top style="thin">
        <color auto="1"/>
      </top>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thick">
        <color indexed="62"/>
      </bottom>
      <diagonal/>
    </border>
    <border>
      <left/>
      <right/>
      <top/>
      <bottom style="medium">
        <color theme="4" tint="0.399578844569231"/>
      </bottom>
      <diagonal/>
    </border>
    <border>
      <left/>
      <right/>
      <top/>
      <bottom style="double">
        <color rgb="FFFF8001"/>
      </bottom>
      <diagonal/>
    </border>
    <border>
      <left/>
      <right/>
      <top style="thin">
        <color theme="4"/>
      </top>
      <bottom style="double">
        <color theme="4"/>
      </bottom>
      <diagonal/>
    </border>
    <border>
      <left/>
      <right/>
      <top/>
      <bottom style="medium">
        <color indexed="30"/>
      </bottom>
      <diagonal/>
    </border>
    <border>
      <left/>
      <right/>
      <top/>
      <bottom style="thick">
        <color theme="4" tint="0.499984740745262"/>
      </bottom>
      <diagonal/>
    </border>
    <border>
      <left/>
      <right style="thin">
        <color auto="1"/>
      </right>
      <top/>
      <bottom/>
      <diagonal/>
    </border>
    <border>
      <left/>
      <right/>
      <top/>
      <bottom style="medium">
        <color indexed="49"/>
      </bottom>
      <diagonal/>
    </border>
    <border>
      <left/>
      <right/>
      <top/>
      <bottom style="medium">
        <color auto="1"/>
      </bottom>
      <diagonal/>
    </border>
    <border>
      <left/>
      <right/>
      <top/>
      <bottom style="thick">
        <color indexed="49"/>
      </bottom>
      <diagonal/>
    </border>
    <border>
      <left/>
      <right/>
      <top style="medium">
        <color auto="1"/>
      </top>
      <bottom style="medium">
        <color auto="1"/>
      </bottom>
      <diagonal/>
    </border>
    <border>
      <left/>
      <right/>
      <top style="thin">
        <color auto="1"/>
      </top>
      <bottom style="double">
        <color auto="1"/>
      </bottom>
      <diagonal/>
    </border>
    <border>
      <left/>
      <right/>
      <top/>
      <bottom style="double">
        <color indexed="52"/>
      </bottom>
      <diagonal/>
    </border>
    <border>
      <left/>
      <right/>
      <top/>
      <bottom style="medium">
        <color theme="4" tint="0.399670400097659"/>
      </bottom>
      <diagonal/>
    </border>
    <border>
      <left/>
      <right/>
      <top/>
      <bottom style="medium">
        <color theme="4" tint="0.399639881588183"/>
      </bottom>
      <diagonal/>
    </border>
    <border>
      <left/>
      <right/>
      <top/>
      <bottom style="medium">
        <color theme="4" tint="0.399609363078707"/>
      </bottom>
      <diagonal/>
    </border>
    <border>
      <left style="thin">
        <color theme="1"/>
      </left>
      <right style="thin">
        <color theme="1"/>
      </right>
      <top style="thin">
        <color theme="1"/>
      </top>
      <bottom style="thin">
        <color theme="1"/>
      </bottom>
      <diagonal/>
    </border>
    <border>
      <left style="thin">
        <color auto="1"/>
      </left>
      <right style="thin">
        <color auto="1"/>
      </right>
      <top/>
      <bottom/>
      <diagonal/>
    </border>
    <border>
      <left/>
      <right/>
      <top/>
      <bottom style="thin">
        <color auto="1"/>
      </bottom>
      <diagonal/>
    </border>
    <border>
      <left style="hair">
        <color auto="1"/>
      </left>
      <right style="hair">
        <color auto="1"/>
      </right>
      <top style="hair">
        <color auto="1"/>
      </top>
      <bottom style="hair">
        <color auto="1"/>
      </bottom>
      <diagonal/>
    </border>
  </borders>
  <cellStyleXfs count="907">
    <xf numFmtId="0" fontId="0" fillId="0" borderId="0">
      <alignment vertical="center"/>
    </xf>
    <xf numFmtId="0" fontId="31" fillId="4" borderId="0" applyNumberFormat="0" applyBorder="0" applyAlignment="0" applyProtection="0">
      <alignment vertical="center"/>
    </xf>
    <xf numFmtId="42" fontId="12" fillId="0" borderId="0" applyFont="0" applyFill="0" applyBorder="0" applyAlignment="0" applyProtection="0">
      <alignment vertical="center"/>
    </xf>
    <xf numFmtId="0" fontId="31" fillId="4" borderId="0"/>
    <xf numFmtId="0" fontId="32" fillId="5" borderId="0" applyProtection="0"/>
    <xf numFmtId="0" fontId="33" fillId="6" borderId="0" applyProtection="0"/>
    <xf numFmtId="0" fontId="34" fillId="7" borderId="10" applyNumberFormat="0" applyAlignment="0" applyProtection="0">
      <alignment vertical="center"/>
    </xf>
    <xf numFmtId="0" fontId="3" fillId="8" borderId="11" applyNumberFormat="0" applyFont="0" applyAlignment="0" applyProtection="0">
      <alignment vertical="center"/>
    </xf>
    <xf numFmtId="0" fontId="35" fillId="8" borderId="11" applyNumberFormat="0" applyFont="0" applyAlignment="0" applyProtection="0">
      <alignment vertical="center"/>
    </xf>
    <xf numFmtId="0" fontId="36" fillId="0" borderId="0">
      <alignment horizontal="centerContinuous" vertical="center"/>
    </xf>
    <xf numFmtId="0" fontId="3" fillId="0" borderId="12" applyNumberFormat="0" applyFill="0" applyAlignment="0" applyProtection="0">
      <alignment vertical="center"/>
    </xf>
    <xf numFmtId="0" fontId="35" fillId="9" borderId="0" applyNumberFormat="0" applyBorder="0" applyAlignment="0" applyProtection="0">
      <alignment vertical="center"/>
    </xf>
    <xf numFmtId="0" fontId="3" fillId="8" borderId="0" applyNumberFormat="0" applyBorder="0" applyAlignment="0" applyProtection="0">
      <alignment vertical="center"/>
    </xf>
    <xf numFmtId="0" fontId="3" fillId="10" borderId="13" applyNumberFormat="0" applyAlignment="0" applyProtection="0">
      <alignment vertical="center"/>
    </xf>
    <xf numFmtId="0" fontId="37" fillId="5" borderId="0" applyNumberFormat="0" applyBorder="0" applyAlignment="0" applyProtection="0">
      <alignment vertical="center"/>
    </xf>
    <xf numFmtId="0" fontId="3" fillId="0" borderId="0" applyProtection="0">
      <alignment vertical="center"/>
    </xf>
    <xf numFmtId="0" fontId="38" fillId="10" borderId="1"/>
    <xf numFmtId="0" fontId="39" fillId="0" borderId="12" applyNumberFormat="0" applyFill="0" applyAlignment="0" applyProtection="0">
      <alignment vertical="center"/>
    </xf>
    <xf numFmtId="0" fontId="12" fillId="11" borderId="0" applyNumberFormat="0" applyBorder="0" applyAlignment="0" applyProtection="0">
      <alignment vertical="center"/>
    </xf>
    <xf numFmtId="184" fontId="40" fillId="0" borderId="0" applyFont="0" applyFill="0" applyBorder="0" applyAlignment="0" applyProtection="0"/>
    <xf numFmtId="0" fontId="40" fillId="0" borderId="0" applyProtection="0">
      <alignment vertical="center"/>
    </xf>
    <xf numFmtId="0" fontId="3" fillId="10" borderId="14" applyNumberFormat="0" applyAlignment="0" applyProtection="0">
      <alignment vertical="center"/>
    </xf>
    <xf numFmtId="0" fontId="41" fillId="9" borderId="13" applyNumberFormat="0" applyAlignment="0" applyProtection="0">
      <alignment vertical="center"/>
    </xf>
    <xf numFmtId="0" fontId="42" fillId="12" borderId="0" applyNumberFormat="0" applyBorder="0" applyAlignment="0" applyProtection="0">
      <alignment vertical="center"/>
    </xf>
    <xf numFmtId="0" fontId="43" fillId="0" borderId="0" applyNumberFormat="0" applyFill="0"/>
    <xf numFmtId="0" fontId="44" fillId="2" borderId="14" applyNumberFormat="0" applyAlignment="0" applyProtection="0">
      <alignment vertical="center"/>
    </xf>
    <xf numFmtId="0" fontId="35" fillId="10" borderId="0" applyNumberFormat="0" applyBorder="0" applyAlignment="0" applyProtection="0">
      <alignment vertical="center"/>
    </xf>
    <xf numFmtId="0" fontId="45" fillId="4" borderId="0" applyNumberFormat="0" applyBorder="0" applyAlignment="0" applyProtection="0">
      <alignment vertical="center"/>
    </xf>
    <xf numFmtId="0" fontId="3" fillId="9" borderId="13" applyNumberFormat="0" applyAlignment="0" applyProtection="0">
      <alignment vertical="center"/>
    </xf>
    <xf numFmtId="0" fontId="35" fillId="4" borderId="0" applyNumberFormat="0" applyBorder="0" applyAlignment="0" applyProtection="0">
      <alignment vertical="center"/>
    </xf>
    <xf numFmtId="0" fontId="0" fillId="0" borderId="0">
      <alignment vertical="center"/>
    </xf>
    <xf numFmtId="0" fontId="3" fillId="4" borderId="0" applyNumberFormat="0" applyBorder="0" applyAlignment="0" applyProtection="0">
      <alignment vertical="center"/>
    </xf>
    <xf numFmtId="0" fontId="12" fillId="13" borderId="0" applyNumberFormat="0" applyBorder="0" applyAlignment="0" applyProtection="0">
      <alignment vertical="center"/>
    </xf>
    <xf numFmtId="0" fontId="46" fillId="0" borderId="0"/>
    <xf numFmtId="0" fontId="45" fillId="4" borderId="0"/>
    <xf numFmtId="41" fontId="12" fillId="0" borderId="0" applyFont="0" applyFill="0" applyBorder="0" applyAlignment="0" applyProtection="0">
      <alignment vertical="center"/>
    </xf>
    <xf numFmtId="0" fontId="33" fillId="6"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47" fillId="16" borderId="0" applyNumberFormat="0" applyBorder="0" applyAlignment="0" applyProtection="0"/>
    <xf numFmtId="0" fontId="47" fillId="10" borderId="0" applyNumberFormat="0" applyBorder="0" applyAlignment="0" applyProtection="0">
      <alignment vertical="center"/>
    </xf>
    <xf numFmtId="0" fontId="42" fillId="17" borderId="0" applyNumberFormat="0" applyBorder="0" applyAlignment="0" applyProtection="0">
      <alignment vertical="center"/>
    </xf>
    <xf numFmtId="0" fontId="48" fillId="0" borderId="15" applyNumberFormat="0" applyFill="0" applyAlignment="0" applyProtection="0">
      <alignment vertical="center"/>
    </xf>
    <xf numFmtId="0" fontId="35" fillId="18" borderId="0" applyNumberFormat="0" applyBorder="0" applyAlignment="0" applyProtection="0">
      <alignment vertical="center"/>
    </xf>
    <xf numFmtId="0" fontId="45" fillId="19" borderId="0" applyNumberFormat="0" applyBorder="0" applyAlignment="0" applyProtection="0">
      <alignment vertical="center"/>
    </xf>
    <xf numFmtId="0" fontId="49" fillId="10" borderId="13" applyNumberFormat="0" applyAlignment="0" applyProtection="0">
      <alignment vertical="center"/>
    </xf>
    <xf numFmtId="0" fontId="47" fillId="19" borderId="0" applyNumberFormat="0" applyBorder="0" applyAlignment="0" applyProtection="0">
      <alignment vertical="center"/>
    </xf>
    <xf numFmtId="0" fontId="50" fillId="20" borderId="16" applyNumberFormat="0" applyAlignment="0" applyProtection="0">
      <alignment vertical="center"/>
    </xf>
    <xf numFmtId="0" fontId="1" fillId="0" borderId="1">
      <alignment horizontal="distributed" vertical="center" wrapText="1"/>
    </xf>
    <xf numFmtId="0" fontId="3" fillId="19" borderId="0" applyNumberFormat="0" applyBorder="0" applyAlignment="0" applyProtection="0">
      <alignment vertical="center"/>
    </xf>
    <xf numFmtId="0" fontId="12" fillId="21" borderId="0" applyNumberFormat="0" applyBorder="0" applyAlignment="0" applyProtection="0">
      <alignment vertical="center"/>
    </xf>
    <xf numFmtId="0" fontId="51" fillId="8" borderId="0" applyProtection="0"/>
    <xf numFmtId="199" fontId="40" fillId="0" borderId="0" applyFill="0" applyBorder="0" applyAlignment="0"/>
    <xf numFmtId="0" fontId="52" fillId="22" borderId="0" applyNumberFormat="0" applyBorder="0" applyAlignment="0" applyProtection="0">
      <alignment vertical="center"/>
    </xf>
    <xf numFmtId="0" fontId="47" fillId="9" borderId="0" applyProtection="0"/>
    <xf numFmtId="196" fontId="40" fillId="0" borderId="0" applyFont="0" applyFill="0" applyBorder="0" applyAlignment="0" applyProtection="0"/>
    <xf numFmtId="198" fontId="53" fillId="0" borderId="17" applyAlignment="0" applyProtection="0"/>
    <xf numFmtId="0" fontId="40" fillId="0" borderId="0">
      <alignment vertical="center"/>
    </xf>
    <xf numFmtId="0" fontId="54" fillId="0" borderId="18" applyNumberFormat="0" applyFill="0" applyAlignment="0" applyProtection="0">
      <alignment vertical="center"/>
    </xf>
    <xf numFmtId="0" fontId="39" fillId="0" borderId="12" applyNumberFormat="0" applyAlignment="0" applyProtection="0">
      <alignment vertical="center"/>
    </xf>
    <xf numFmtId="38" fontId="38" fillId="10" borderId="0" applyNumberFormat="0" applyBorder="0" applyAlignment="0" applyProtection="0"/>
    <xf numFmtId="0" fontId="12" fillId="23" borderId="0" applyNumberFormat="0" applyBorder="0" applyAlignment="0" applyProtection="0">
      <alignment vertical="center"/>
    </xf>
    <xf numFmtId="0" fontId="55" fillId="24" borderId="0" applyNumberFormat="0" applyBorder="0" applyAlignment="0" applyProtection="0">
      <alignment vertical="center"/>
    </xf>
    <xf numFmtId="0" fontId="47" fillId="15" borderId="0" applyNumberFormat="0" applyBorder="0" applyAlignment="0" applyProtection="0">
      <alignment vertical="center"/>
    </xf>
    <xf numFmtId="10" fontId="38" fillId="2" borderId="1" applyNumberFormat="0" applyBorder="0" applyAlignment="0" applyProtection="0"/>
    <xf numFmtId="0" fontId="56" fillId="25" borderId="0" applyNumberFormat="0" applyBorder="0" applyAlignment="0" applyProtection="0">
      <alignment vertical="center"/>
    </xf>
    <xf numFmtId="0" fontId="35" fillId="2" borderId="0" applyNumberFormat="0" applyBorder="0" applyAlignment="0" applyProtection="0">
      <alignment vertical="center"/>
    </xf>
    <xf numFmtId="0" fontId="3" fillId="6" borderId="0" applyNumberFormat="0" applyBorder="0" applyAlignment="0" applyProtection="0">
      <alignment vertical="center"/>
    </xf>
    <xf numFmtId="0" fontId="37" fillId="25" borderId="0" applyNumberFormat="0" applyBorder="0" applyAlignment="0" applyProtection="0">
      <alignment vertical="center"/>
    </xf>
    <xf numFmtId="0" fontId="35" fillId="26" borderId="0" applyNumberFormat="0" applyBorder="0" applyAlignment="0" applyProtection="0">
      <alignment vertical="center"/>
    </xf>
    <xf numFmtId="43" fontId="0" fillId="0" borderId="0" applyFont="0" applyFill="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35" fillId="8" borderId="0" applyNumberFormat="0" applyBorder="0" applyAlignment="0" applyProtection="0">
      <alignment vertical="center"/>
    </xf>
    <xf numFmtId="0" fontId="57" fillId="29" borderId="0" applyNumberFormat="0" applyBorder="0" applyAlignment="0" applyProtection="0">
      <alignment vertical="center"/>
    </xf>
    <xf numFmtId="0" fontId="32" fillId="30" borderId="0" applyNumberFormat="0" applyBorder="0" applyAlignment="0" applyProtection="0">
      <alignment vertical="center"/>
    </xf>
    <xf numFmtId="0" fontId="58" fillId="0" borderId="0" applyNumberFormat="0" applyFill="0" applyBorder="0" applyAlignment="0" applyProtection="0">
      <alignment vertical="center"/>
    </xf>
    <xf numFmtId="0" fontId="44" fillId="10" borderId="14" applyNumberFormat="0" applyAlignment="0" applyProtection="0">
      <alignment vertical="center"/>
    </xf>
    <xf numFmtId="0" fontId="59" fillId="0" borderId="0"/>
    <xf numFmtId="9" fontId="0" fillId="0" borderId="0" applyFont="0" applyFill="0" applyBorder="0" applyAlignment="0" applyProtection="0">
      <alignment vertical="center"/>
    </xf>
    <xf numFmtId="0" fontId="32" fillId="31" borderId="0"/>
    <xf numFmtId="0" fontId="31" fillId="19" borderId="0" applyProtection="0"/>
    <xf numFmtId="0" fontId="47" fillId="10" borderId="0" applyProtection="0"/>
    <xf numFmtId="0" fontId="35" fillId="32" borderId="0" applyNumberFormat="0" applyBorder="0" applyAlignment="0" applyProtection="0">
      <alignment vertical="center"/>
    </xf>
    <xf numFmtId="0" fontId="37" fillId="18" borderId="0" applyNumberFormat="0" applyBorder="0" applyAlignment="0" applyProtection="0">
      <alignment vertical="center"/>
    </xf>
    <xf numFmtId="0" fontId="56" fillId="10" borderId="0" applyNumberFormat="0" applyBorder="0" applyAlignment="0" applyProtection="0">
      <alignment vertical="center"/>
    </xf>
    <xf numFmtId="0" fontId="56" fillId="33" borderId="0" applyNumberFormat="0" applyBorder="0" applyAlignment="0" applyProtection="0">
      <alignment vertical="center"/>
    </xf>
    <xf numFmtId="0" fontId="60" fillId="9" borderId="13" applyNumberFormat="0" applyAlignment="0" applyProtection="0">
      <alignment vertical="center"/>
    </xf>
    <xf numFmtId="0" fontId="12" fillId="34" borderId="0" applyNumberFormat="0" applyBorder="0" applyAlignment="0" applyProtection="0">
      <alignment vertical="center"/>
    </xf>
    <xf numFmtId="0" fontId="61" fillId="0" borderId="0" applyNumberFormat="0" applyFill="0" applyBorder="0" applyAlignment="0" applyProtection="0">
      <alignment vertical="center"/>
    </xf>
    <xf numFmtId="0" fontId="35" fillId="9" borderId="0"/>
    <xf numFmtId="0" fontId="31" fillId="19" borderId="0"/>
    <xf numFmtId="0" fontId="32" fillId="35" borderId="0" applyNumberFormat="0" applyBorder="0" applyAlignment="0" applyProtection="0">
      <alignment vertical="center"/>
    </xf>
    <xf numFmtId="0" fontId="37" fillId="33" borderId="0" applyNumberFormat="0" applyBorder="0" applyAlignment="0" applyProtection="0">
      <alignment vertical="center"/>
    </xf>
    <xf numFmtId="0" fontId="35" fillId="19" borderId="0" applyNumberFormat="0" applyBorder="0" applyAlignment="0" applyProtection="0">
      <alignment vertical="center"/>
    </xf>
    <xf numFmtId="0" fontId="47" fillId="2" borderId="0" applyNumberFormat="0" applyBorder="0" applyAlignment="0" applyProtection="0"/>
    <xf numFmtId="0" fontId="12" fillId="36" borderId="19" applyNumberFormat="0" applyFont="0" applyAlignment="0" applyProtection="0">
      <alignment vertical="center"/>
    </xf>
    <xf numFmtId="0" fontId="62" fillId="0" borderId="0">
      <alignment horizontal="left"/>
    </xf>
    <xf numFmtId="0" fontId="52" fillId="37" borderId="0" applyNumberFormat="0" applyBorder="0" applyAlignment="0" applyProtection="0">
      <alignment vertical="center"/>
    </xf>
    <xf numFmtId="0" fontId="52" fillId="38" borderId="0" applyNumberFormat="0" applyBorder="0" applyAlignment="0" applyProtection="0">
      <alignment vertical="center"/>
    </xf>
    <xf numFmtId="0" fontId="57" fillId="39" borderId="0" applyNumberFormat="0" applyBorder="0" applyAlignment="0" applyProtection="0">
      <alignment vertical="center"/>
    </xf>
    <xf numFmtId="0" fontId="63" fillId="0" borderId="0" applyNumberFormat="0" applyAlignment="0">
      <alignment horizontal="left"/>
    </xf>
    <xf numFmtId="0" fontId="32" fillId="40" borderId="0" applyNumberFormat="0" applyBorder="0" applyAlignment="0" applyProtection="0">
      <alignment vertical="center"/>
    </xf>
    <xf numFmtId="0" fontId="64" fillId="0" borderId="0" applyNumberFormat="0" applyFill="0" applyBorder="0" applyAlignment="0" applyProtection="0">
      <alignment vertical="center"/>
    </xf>
    <xf numFmtId="0" fontId="3" fillId="41" borderId="0" applyNumberFormat="0" applyBorder="0" applyAlignment="0" applyProtection="0">
      <alignment vertical="center"/>
    </xf>
    <xf numFmtId="0" fontId="35" fillId="19" borderId="0" applyProtection="0"/>
    <xf numFmtId="0" fontId="12" fillId="42" borderId="0" applyNumberFormat="0" applyBorder="0" applyAlignment="0" applyProtection="0">
      <alignment vertical="center"/>
    </xf>
    <xf numFmtId="0" fontId="65" fillId="0" borderId="0" applyNumberFormat="0" applyFill="0" applyBorder="0" applyAlignment="0" applyProtection="0">
      <alignment vertical="center"/>
    </xf>
    <xf numFmtId="0" fontId="39" fillId="0" borderId="20" applyNumberFormat="0" applyFill="0" applyAlignment="0" applyProtection="0">
      <alignment vertical="center"/>
    </xf>
    <xf numFmtId="0" fontId="12" fillId="17" borderId="0" applyNumberFormat="0" applyBorder="0" applyAlignment="0" applyProtection="0">
      <alignment vertical="center"/>
    </xf>
    <xf numFmtId="0" fontId="3" fillId="0" borderId="0">
      <alignment vertical="center"/>
    </xf>
    <xf numFmtId="0" fontId="12" fillId="43" borderId="0" applyNumberFormat="0" applyBorder="0" applyAlignment="0" applyProtection="0">
      <alignment vertical="center"/>
    </xf>
    <xf numFmtId="0" fontId="56" fillId="32" borderId="0" applyNumberFormat="0" applyBorder="0" applyAlignment="0" applyProtection="0">
      <alignment vertical="center"/>
    </xf>
    <xf numFmtId="0" fontId="66" fillId="0" borderId="0" applyNumberFormat="0" applyFill="0" applyBorder="0" applyAlignment="0" applyProtection="0">
      <alignment vertical="center"/>
    </xf>
    <xf numFmtId="24" fontId="67" fillId="0" borderId="0" applyFont="0" applyFill="0" applyBorder="0" applyAlignment="0" applyProtection="0"/>
    <xf numFmtId="0" fontId="35" fillId="44" borderId="0" applyNumberFormat="0" applyBorder="0" applyAlignment="0" applyProtection="0">
      <alignment vertical="center"/>
    </xf>
    <xf numFmtId="0" fontId="56" fillId="45" borderId="0" applyNumberFormat="0" applyBorder="0" applyAlignment="0" applyProtection="0">
      <alignment vertical="center"/>
    </xf>
    <xf numFmtId="0" fontId="68" fillId="31" borderId="21" applyNumberFormat="0" applyAlignment="0" applyProtection="0">
      <alignment vertical="center"/>
    </xf>
    <xf numFmtId="0" fontId="69" fillId="0" borderId="0" applyNumberFormat="0" applyFill="0" applyBorder="0" applyAlignment="0" applyProtection="0">
      <alignment vertical="center"/>
    </xf>
    <xf numFmtId="0" fontId="52" fillId="46" borderId="0" applyNumberFormat="0" applyBorder="0" applyAlignment="0" applyProtection="0">
      <alignment vertical="center"/>
    </xf>
    <xf numFmtId="0" fontId="70" fillId="0" borderId="22" applyNumberFormat="0" applyFill="0" applyAlignment="0" applyProtection="0">
      <alignment vertical="center"/>
    </xf>
    <xf numFmtId="0" fontId="71" fillId="10" borderId="13" applyNumberFormat="0" applyAlignment="0" applyProtection="0">
      <alignment vertical="center"/>
    </xf>
    <xf numFmtId="0" fontId="35" fillId="41" borderId="0" applyNumberFormat="0" applyBorder="0" applyAlignment="0" applyProtection="0">
      <alignment vertical="center"/>
    </xf>
    <xf numFmtId="0" fontId="72" fillId="0" borderId="4">
      <alignment horizontal="left" vertical="center"/>
    </xf>
    <xf numFmtId="1" fontId="1" fillId="0" borderId="1">
      <alignment vertical="center"/>
      <protection locked="0"/>
    </xf>
    <xf numFmtId="200" fontId="3" fillId="0" borderId="0" applyFont="0" applyFill="0" applyBorder="0" applyAlignment="0" applyProtection="0"/>
    <xf numFmtId="0" fontId="73" fillId="0" borderId="22" applyNumberFormat="0" applyFill="0" applyAlignment="0" applyProtection="0">
      <alignment vertical="center"/>
    </xf>
    <xf numFmtId="9" fontId="35" fillId="0" borderId="0" applyFont="0" applyFill="0" applyBorder="0" applyAlignment="0" applyProtection="0">
      <alignment vertical="center"/>
    </xf>
    <xf numFmtId="197" fontId="1" fillId="0" borderId="1">
      <alignment vertical="center"/>
      <protection locked="0"/>
    </xf>
    <xf numFmtId="0" fontId="12" fillId="47" borderId="0" applyNumberFormat="0" applyBorder="0" applyAlignment="0" applyProtection="0">
      <alignment vertical="center"/>
    </xf>
    <xf numFmtId="0" fontId="35" fillId="19" borderId="0"/>
    <xf numFmtId="0" fontId="57" fillId="48" borderId="0" applyNumberFormat="0" applyBorder="0" applyAlignment="0" applyProtection="0">
      <alignment vertical="center"/>
    </xf>
    <xf numFmtId="0" fontId="64" fillId="0" borderId="23" applyNumberFormat="0" applyFill="0" applyAlignment="0" applyProtection="0">
      <alignment vertical="center"/>
    </xf>
    <xf numFmtId="0" fontId="12" fillId="49" borderId="0" applyNumberFormat="0" applyBorder="0" applyAlignment="0" applyProtection="0">
      <alignment vertical="center"/>
    </xf>
    <xf numFmtId="0" fontId="40" fillId="0" borderId="0"/>
    <xf numFmtId="0" fontId="33" fillId="41" borderId="0" applyNumberFormat="0" applyBorder="0" applyAlignment="0" applyProtection="0">
      <alignment vertical="center"/>
    </xf>
    <xf numFmtId="0" fontId="37" fillId="15" borderId="0" applyNumberFormat="0" applyBorder="0" applyAlignment="0" applyProtection="0">
      <alignment vertical="center"/>
    </xf>
    <xf numFmtId="0" fontId="12" fillId="50" borderId="0" applyNumberFormat="0" applyBorder="0" applyAlignment="0" applyProtection="0">
      <alignment vertical="center"/>
    </xf>
    <xf numFmtId="0" fontId="57" fillId="51" borderId="0" applyNumberFormat="0" applyBorder="0" applyAlignment="0" applyProtection="0">
      <alignment vertical="center"/>
    </xf>
    <xf numFmtId="0" fontId="32" fillId="40" borderId="0" applyProtection="0"/>
    <xf numFmtId="0" fontId="49" fillId="2" borderId="13" applyNumberFormat="0" applyAlignment="0" applyProtection="0">
      <alignment vertical="center"/>
    </xf>
    <xf numFmtId="0" fontId="74" fillId="52" borderId="24" applyNumberFormat="0" applyAlignment="0" applyProtection="0">
      <alignment vertical="center"/>
    </xf>
    <xf numFmtId="0" fontId="75" fillId="52" borderId="10" applyNumberFormat="0" applyAlignment="0" applyProtection="0">
      <alignment vertical="center"/>
    </xf>
    <xf numFmtId="0" fontId="3" fillId="0" borderId="25" applyNumberFormat="0" applyFill="0" applyAlignment="0" applyProtection="0">
      <alignment vertical="center"/>
    </xf>
    <xf numFmtId="0" fontId="37" fillId="53" borderId="0" applyNumberFormat="0" applyBorder="0" applyAlignment="0" applyProtection="0">
      <alignment vertical="center"/>
    </xf>
    <xf numFmtId="0" fontId="12" fillId="54" borderId="0" applyNumberFormat="0" applyBorder="0" applyAlignment="0" applyProtection="0">
      <alignment vertical="center"/>
    </xf>
    <xf numFmtId="0" fontId="56" fillId="5" borderId="0" applyNumberFormat="0" applyBorder="0" applyAlignment="0" applyProtection="0">
      <alignment vertical="center"/>
    </xf>
    <xf numFmtId="0" fontId="45" fillId="19" borderId="0"/>
    <xf numFmtId="0" fontId="47" fillId="41" borderId="0" applyNumberFormat="0" applyBorder="0" applyAlignment="0" applyProtection="0">
      <alignment vertical="center"/>
    </xf>
    <xf numFmtId="0" fontId="76" fillId="20" borderId="16" applyNumberFormat="0" applyAlignment="0" applyProtection="0">
      <alignment vertical="center"/>
    </xf>
    <xf numFmtId="0" fontId="32" fillId="55" borderId="0" applyNumberFormat="0" applyBorder="0" applyAlignment="0" applyProtection="0"/>
    <xf numFmtId="0" fontId="32" fillId="26" borderId="0" applyNumberFormat="0" applyBorder="0" applyAlignment="0" applyProtection="0"/>
    <xf numFmtId="10" fontId="3" fillId="0" borderId="0" applyProtection="0"/>
    <xf numFmtId="0" fontId="35" fillId="6" borderId="0" applyNumberFormat="0" applyBorder="0" applyAlignment="0" applyProtection="0">
      <alignment vertical="center"/>
    </xf>
    <xf numFmtId="0" fontId="77" fillId="0" borderId="0">
      <alignment vertical="top"/>
    </xf>
    <xf numFmtId="211" fontId="3" fillId="0" borderId="0">
      <alignment vertical="center"/>
    </xf>
    <xf numFmtId="0" fontId="45" fillId="4" borderId="0" applyProtection="0"/>
    <xf numFmtId="0" fontId="42" fillId="56" borderId="0" applyNumberFormat="0" applyBorder="0" applyAlignment="0" applyProtection="0">
      <alignment vertical="center"/>
    </xf>
    <xf numFmtId="0" fontId="52" fillId="57" borderId="0" applyNumberFormat="0" applyBorder="0" applyAlignment="0" applyProtection="0">
      <alignment vertical="center"/>
    </xf>
    <xf numFmtId="0" fontId="57" fillId="46" borderId="0" applyNumberFormat="0" applyBorder="0" applyAlignment="0" applyProtection="0">
      <alignment vertical="center"/>
    </xf>
    <xf numFmtId="0" fontId="64" fillId="0" borderId="26" applyNumberFormat="0" applyFill="0" applyAlignment="0" applyProtection="0">
      <alignment vertical="center"/>
    </xf>
    <xf numFmtId="0" fontId="3" fillId="10" borderId="0" applyNumberFormat="0" applyBorder="0" applyAlignment="0" applyProtection="0">
      <alignment vertical="center"/>
    </xf>
    <xf numFmtId="0" fontId="56" fillId="15" borderId="0" applyNumberFormat="0" applyBorder="0" applyAlignment="0" applyProtection="0">
      <alignment vertical="center"/>
    </xf>
    <xf numFmtId="0" fontId="52" fillId="58" borderId="0" applyNumberFormat="0" applyBorder="0" applyAlignment="0" applyProtection="0">
      <alignment vertical="center"/>
    </xf>
    <xf numFmtId="43" fontId="3" fillId="0" borderId="0" applyFont="0" applyFill="0" applyBorder="0" applyAlignment="0" applyProtection="0">
      <alignment vertical="center"/>
    </xf>
    <xf numFmtId="0" fontId="40" fillId="0" borderId="0">
      <protection locked="0"/>
    </xf>
    <xf numFmtId="0" fontId="78" fillId="0" borderId="27" applyNumberFormat="0" applyFill="0" applyAlignment="0" applyProtection="0">
      <alignment vertical="center"/>
    </xf>
    <xf numFmtId="0" fontId="79" fillId="0" borderId="0" applyNumberFormat="0" applyFill="0" applyBorder="0" applyAlignment="0" applyProtection="0">
      <alignment vertical="center"/>
    </xf>
    <xf numFmtId="0" fontId="80" fillId="52" borderId="10" applyNumberFormat="0" applyAlignment="0" applyProtection="0">
      <alignment vertical="center"/>
    </xf>
    <xf numFmtId="0" fontId="51" fillId="59" borderId="0" applyNumberFormat="0" applyBorder="0" applyAlignment="0" applyProtection="0"/>
    <xf numFmtId="0" fontId="81" fillId="0" borderId="25" applyNumberFormat="0" applyFill="0" applyAlignment="0" applyProtection="0">
      <alignment vertical="center"/>
    </xf>
    <xf numFmtId="0" fontId="35" fillId="6" borderId="0" applyProtection="0"/>
    <xf numFmtId="0" fontId="54" fillId="60" borderId="0" applyNumberFormat="0" applyBorder="0" applyAlignment="0" applyProtection="0">
      <alignment vertical="center"/>
    </xf>
    <xf numFmtId="0" fontId="82" fillId="0" borderId="28" applyNumberFormat="0" applyFill="0" applyAlignment="0" applyProtection="0">
      <alignment vertical="center"/>
    </xf>
    <xf numFmtId="0" fontId="72" fillId="32" borderId="0" applyNumberFormat="0" applyBorder="0" applyAlignment="0" applyProtection="0">
      <alignment vertical="center"/>
    </xf>
    <xf numFmtId="0" fontId="83" fillId="19" borderId="0" applyNumberFormat="0" applyBorder="0" applyAlignment="0" applyProtection="0">
      <alignment vertical="center"/>
    </xf>
    <xf numFmtId="0" fontId="0" fillId="0" borderId="0" applyProtection="0">
      <alignment vertical="center"/>
    </xf>
    <xf numFmtId="0" fontId="84" fillId="61" borderId="0" applyNumberFormat="0" applyBorder="0" applyAlignment="0" applyProtection="0">
      <alignment vertical="center"/>
    </xf>
    <xf numFmtId="0" fontId="85" fillId="62" borderId="0" applyNumberFormat="0" applyBorder="0" applyAlignment="0" applyProtection="0">
      <alignment vertical="center"/>
    </xf>
    <xf numFmtId="180" fontId="11" fillId="0" borderId="0" applyProtection="0">
      <alignment vertical="center"/>
    </xf>
    <xf numFmtId="0" fontId="86" fillId="0" borderId="29" applyProtection="0"/>
    <xf numFmtId="49" fontId="40" fillId="0" borderId="0" applyFont="0" applyFill="0" applyBorder="0" applyAlignment="0" applyProtection="0"/>
    <xf numFmtId="0" fontId="32" fillId="63" borderId="0" applyNumberFormat="0" applyBorder="0" applyAlignment="0" applyProtection="0">
      <alignment vertical="center"/>
    </xf>
    <xf numFmtId="0" fontId="73" fillId="0" borderId="30" applyNumberFormat="0" applyFill="0" applyAlignment="0" applyProtection="0">
      <alignment vertical="center"/>
    </xf>
    <xf numFmtId="37" fontId="87" fillId="0" borderId="0"/>
    <xf numFmtId="0" fontId="42" fillId="64" borderId="0" applyNumberFormat="0" applyBorder="0" applyAlignment="0" applyProtection="0">
      <alignment vertical="center"/>
    </xf>
    <xf numFmtId="0" fontId="57" fillId="65" borderId="0" applyNumberFormat="0" applyBorder="0" applyAlignment="0" applyProtection="0">
      <alignment vertical="center"/>
    </xf>
    <xf numFmtId="0" fontId="42" fillId="66" borderId="0" applyNumberFormat="0" applyBorder="0" applyAlignment="0" applyProtection="0">
      <alignment vertical="center"/>
    </xf>
    <xf numFmtId="0" fontId="88" fillId="0" borderId="0" applyNumberFormat="0" applyFill="0" applyBorder="0" applyAlignment="0" applyProtection="0">
      <alignment vertical="center"/>
    </xf>
    <xf numFmtId="9" fontId="35" fillId="0" borderId="0" applyFont="0" applyBorder="0" applyAlignment="0" applyProtection="0">
      <alignment vertical="center"/>
    </xf>
    <xf numFmtId="0" fontId="42" fillId="67" borderId="0" applyNumberFormat="0" applyBorder="0" applyAlignment="0" applyProtection="0">
      <alignment vertical="center"/>
    </xf>
    <xf numFmtId="220" fontId="3" fillId="0" borderId="0">
      <alignment vertical="center"/>
    </xf>
    <xf numFmtId="0" fontId="47" fillId="4" borderId="0" applyNumberFormat="0" applyBorder="0" applyAlignment="0" applyProtection="0">
      <alignment vertical="center"/>
    </xf>
    <xf numFmtId="0" fontId="89" fillId="2" borderId="31"/>
    <xf numFmtId="0" fontId="90" fillId="0" borderId="0">
      <alignment vertical="center"/>
    </xf>
    <xf numFmtId="0" fontId="91" fillId="6" borderId="0" applyNumberFormat="0" applyBorder="0" applyAlignment="0" applyProtection="0">
      <alignment vertical="center"/>
    </xf>
    <xf numFmtId="215" fontId="92" fillId="0" borderId="0" applyFont="0" applyFill="0" applyBorder="0" applyAlignment="0" applyProtection="0"/>
    <xf numFmtId="0" fontId="42" fillId="68" borderId="0" applyNumberFormat="0" applyBorder="0" applyAlignment="0" applyProtection="0">
      <alignment vertical="center"/>
    </xf>
    <xf numFmtId="0" fontId="42" fillId="11" borderId="0" applyNumberFormat="0" applyBorder="0" applyAlignment="0" applyProtection="0">
      <alignment vertical="center"/>
    </xf>
    <xf numFmtId="0" fontId="51" fillId="8" borderId="0"/>
    <xf numFmtId="0" fontId="47" fillId="6" borderId="0" applyNumberFormat="0" applyBorder="0" applyAlignment="0" applyProtection="0">
      <alignment vertical="center"/>
    </xf>
    <xf numFmtId="183" fontId="43" fillId="0" borderId="0" applyFont="0" applyFill="0" applyBorder="0" applyAlignment="0" applyProtection="0"/>
    <xf numFmtId="0" fontId="12" fillId="69" borderId="0" applyNumberFormat="0" applyBorder="0" applyAlignment="0" applyProtection="0">
      <alignment vertical="center"/>
    </xf>
    <xf numFmtId="0" fontId="57" fillId="70" borderId="0" applyNumberFormat="0" applyBorder="0" applyAlignment="0" applyProtection="0">
      <alignment vertical="center"/>
    </xf>
    <xf numFmtId="0" fontId="37" fillId="71" borderId="0" applyNumberFormat="0" applyBorder="0" applyAlignment="0" applyProtection="0">
      <alignment vertical="center"/>
    </xf>
    <xf numFmtId="0" fontId="57" fillId="72" borderId="0" applyNumberFormat="0" applyBorder="0" applyAlignment="0" applyProtection="0">
      <alignment vertical="center"/>
    </xf>
    <xf numFmtId="0" fontId="93" fillId="0" borderId="0" applyNumberFormat="0" applyFont="0" applyFill="0" applyBorder="0" applyAlignment="0" applyProtection="0">
      <alignment horizontal="left"/>
    </xf>
    <xf numFmtId="0" fontId="94" fillId="0" borderId="0">
      <alignment vertical="center"/>
    </xf>
    <xf numFmtId="0" fontId="42" fillId="73" borderId="0" applyNumberFormat="0" applyBorder="0" applyAlignment="0" applyProtection="0">
      <alignment vertical="center"/>
    </xf>
    <xf numFmtId="0" fontId="47" fillId="14" borderId="0" applyNumberFormat="0" applyBorder="0" applyAlignment="0" applyProtection="0">
      <alignment vertical="center"/>
    </xf>
    <xf numFmtId="0" fontId="37" fillId="45" borderId="0" applyNumberFormat="0" applyBorder="0" applyAlignment="0" applyProtection="0">
      <alignment vertical="center"/>
    </xf>
    <xf numFmtId="0" fontId="42" fillId="21" borderId="0" applyNumberFormat="0" applyBorder="0" applyAlignment="0" applyProtection="0">
      <alignment vertical="center"/>
    </xf>
    <xf numFmtId="0" fontId="57" fillId="74" borderId="0" applyNumberFormat="0" applyBorder="0" applyAlignment="0" applyProtection="0">
      <alignment vertical="center"/>
    </xf>
    <xf numFmtId="9" fontId="3" fillId="0" borderId="0" applyFont="0" applyBorder="0" applyAlignment="0" applyProtection="0">
      <alignment vertical="center"/>
    </xf>
    <xf numFmtId="0" fontId="72" fillId="18" borderId="0" applyNumberFormat="0" applyBorder="0" applyAlignment="0" applyProtection="0">
      <alignment vertical="center"/>
    </xf>
    <xf numFmtId="0" fontId="42" fillId="23" borderId="0" applyNumberFormat="0" applyBorder="0" applyAlignment="0" applyProtection="0">
      <alignment vertical="center"/>
    </xf>
    <xf numFmtId="0" fontId="47" fillId="9" borderId="0" applyNumberFormat="0" applyBorder="0" applyAlignment="0" applyProtection="0">
      <alignment vertical="center"/>
    </xf>
    <xf numFmtId="0" fontId="57" fillId="75" borderId="0" applyNumberFormat="0" applyBorder="0" applyAlignment="0" applyProtection="0">
      <alignment vertical="center"/>
    </xf>
    <xf numFmtId="0" fontId="32" fillId="9" borderId="0" applyNumberFormat="0" applyBorder="0" applyAlignment="0" applyProtection="0"/>
    <xf numFmtId="0" fontId="57" fillId="76" borderId="0" applyNumberFormat="0" applyBorder="0" applyAlignment="0" applyProtection="0">
      <alignment vertical="center"/>
    </xf>
    <xf numFmtId="0" fontId="3" fillId="0" borderId="0" applyNumberFormat="0" applyFont="0" applyFill="0" applyBorder="0" applyAlignment="0">
      <alignment horizontal="center" vertical="center"/>
    </xf>
    <xf numFmtId="0" fontId="42" fillId="42" borderId="0" applyNumberFormat="0" applyBorder="0" applyAlignment="0" applyProtection="0">
      <alignment vertical="center"/>
    </xf>
    <xf numFmtId="196" fontId="6" fillId="0" borderId="0" applyFont="0" applyFill="0" applyBorder="0" applyAlignment="0" applyProtection="0"/>
    <xf numFmtId="0" fontId="95" fillId="61" borderId="0" applyNumberFormat="0" applyBorder="0" applyAlignment="0" applyProtection="0">
      <alignment vertical="center"/>
    </xf>
    <xf numFmtId="0" fontId="20" fillId="0" borderId="0"/>
    <xf numFmtId="0" fontId="86" fillId="0" borderId="29" applyNumberFormat="0" applyFill="0" applyAlignment="0" applyProtection="0">
      <alignment vertical="center"/>
    </xf>
    <xf numFmtId="0" fontId="96" fillId="32" borderId="0" applyNumberFormat="0" applyBorder="0" applyAlignment="0" applyProtection="0">
      <alignment vertical="center"/>
    </xf>
    <xf numFmtId="0" fontId="45" fillId="19" borderId="0" applyProtection="0"/>
    <xf numFmtId="0" fontId="12" fillId="77" borderId="0" applyNumberFormat="0" applyBorder="0" applyAlignment="0" applyProtection="0">
      <alignment vertical="center"/>
    </xf>
    <xf numFmtId="0" fontId="97" fillId="0" borderId="0" applyNumberFormat="0" applyFill="0" applyBorder="0" applyAlignment="0" applyProtection="0">
      <alignment vertical="center"/>
    </xf>
    <xf numFmtId="213" fontId="40" fillId="0" borderId="0">
      <protection locked="0"/>
    </xf>
    <xf numFmtId="0" fontId="57" fillId="78" borderId="0" applyNumberFormat="0" applyBorder="0" applyAlignment="0" applyProtection="0">
      <alignment vertical="center"/>
    </xf>
    <xf numFmtId="0" fontId="1" fillId="0" borderId="0">
      <alignment vertical="center"/>
    </xf>
    <xf numFmtId="0" fontId="3" fillId="15" borderId="0" applyNumberFormat="0" applyBorder="0" applyAlignment="0" applyProtection="0">
      <alignment vertical="center"/>
    </xf>
    <xf numFmtId="0" fontId="3" fillId="53" borderId="0" applyNumberFormat="0" applyBorder="0" applyAlignment="0" applyProtection="0">
      <alignment vertical="center"/>
    </xf>
    <xf numFmtId="0" fontId="3" fillId="2" borderId="0" applyNumberFormat="0" applyBorder="0" applyAlignment="0" applyProtection="0">
      <alignment vertical="center"/>
    </xf>
    <xf numFmtId="0" fontId="72" fillId="8" borderId="0" applyNumberFormat="0" applyBorder="0" applyAlignment="0" applyProtection="0">
      <alignment vertical="center"/>
    </xf>
    <xf numFmtId="10" fontId="38" fillId="2" borderId="1" applyNumberFormat="0" applyBorder="0" applyAlignment="0" applyProtection="0">
      <alignment vertical="center"/>
    </xf>
    <xf numFmtId="0" fontId="98" fillId="0" borderId="0" applyNumberFormat="0" applyFill="0" applyBorder="0" applyAlignment="0" applyProtection="0">
      <alignment vertical="center"/>
    </xf>
    <xf numFmtId="0" fontId="12" fillId="60" borderId="0" applyNumberFormat="0" applyBorder="0" applyAlignment="0" applyProtection="0">
      <alignment vertical="center"/>
    </xf>
    <xf numFmtId="0" fontId="99" fillId="0" borderId="27" applyNumberFormat="0" applyFill="0" applyAlignment="0" applyProtection="0">
      <alignment vertical="center"/>
    </xf>
    <xf numFmtId="0" fontId="20" fillId="0" borderId="0" applyProtection="0"/>
    <xf numFmtId="0" fontId="100" fillId="0" borderId="0"/>
    <xf numFmtId="0" fontId="47" fillId="9" borderId="0" applyNumberFormat="0" applyBorder="0" applyAlignment="0" applyProtection="0"/>
    <xf numFmtId="0" fontId="46" fillId="0" borderId="0" applyProtection="0">
      <alignment vertical="center"/>
    </xf>
    <xf numFmtId="0" fontId="52" fillId="79" borderId="0" applyNumberFormat="0" applyBorder="0" applyAlignment="0" applyProtection="0">
      <alignment vertical="center"/>
    </xf>
    <xf numFmtId="223" fontId="46" fillId="0" borderId="0"/>
    <xf numFmtId="0" fontId="101" fillId="0" borderId="32" applyNumberFormat="0" applyFill="0" applyAlignment="0" applyProtection="0">
      <alignment vertical="center"/>
    </xf>
    <xf numFmtId="184" fontId="40" fillId="0" borderId="1" applyNumberFormat="0"/>
    <xf numFmtId="0" fontId="37" fillId="80" borderId="0" applyNumberFormat="0" applyBorder="0" applyAlignment="0" applyProtection="0">
      <alignment vertical="center"/>
    </xf>
    <xf numFmtId="221" fontId="102" fillId="0" borderId="0" applyFont="0" applyFill="0" applyBorder="0" applyAlignment="0" applyProtection="0"/>
    <xf numFmtId="220" fontId="40" fillId="0" borderId="0" applyFont="0" applyFill="0" applyBorder="0" applyAlignment="0" applyProtection="0"/>
    <xf numFmtId="0" fontId="91" fillId="41" borderId="0" applyProtection="0"/>
    <xf numFmtId="0" fontId="103" fillId="0" borderId="0" applyFont="0" applyFill="0" applyBorder="0" applyAlignment="0" applyProtection="0"/>
    <xf numFmtId="0" fontId="32" fillId="5" borderId="0" applyNumberFormat="0" applyBorder="0" applyAlignment="0" applyProtection="0"/>
    <xf numFmtId="205" fontId="40" fillId="0" borderId="0"/>
    <xf numFmtId="9" fontId="3" fillId="0" borderId="0" applyFont="0" applyFill="0" applyBorder="0" applyAlignment="0" applyProtection="0">
      <alignment vertical="center"/>
    </xf>
    <xf numFmtId="0" fontId="56" fillId="9" borderId="0" applyNumberFormat="0" applyBorder="0" applyAlignment="0" applyProtection="0">
      <alignment vertical="center"/>
    </xf>
    <xf numFmtId="0" fontId="87" fillId="5" borderId="0" applyNumberFormat="0" applyBorder="0" applyAlignment="0" applyProtection="0">
      <alignment vertical="center"/>
    </xf>
    <xf numFmtId="0" fontId="40" fillId="0" borderId="0" applyNumberFormat="0" applyFill="0" applyBorder="0" applyAlignment="0" applyProtection="0"/>
    <xf numFmtId="0" fontId="3" fillId="5" borderId="0" applyNumberFormat="0" applyBorder="0" applyAlignment="0" applyProtection="0">
      <alignment vertical="center"/>
    </xf>
    <xf numFmtId="224" fontId="6" fillId="0" borderId="0" applyFont="0" applyFill="0" applyBorder="0" applyAlignment="0" applyProtection="0"/>
    <xf numFmtId="10" fontId="67" fillId="0" borderId="0" applyFont="0" applyFill="0" applyBorder="0" applyAlignment="0" applyProtection="0"/>
    <xf numFmtId="0" fontId="32" fillId="15" borderId="0" applyProtection="0"/>
    <xf numFmtId="0" fontId="53" fillId="0" borderId="33">
      <alignment horizontal="center"/>
    </xf>
    <xf numFmtId="0" fontId="51" fillId="4" borderId="0" applyNumberFormat="0" applyBorder="0" applyAlignment="0" applyProtection="0">
      <alignment vertical="center"/>
    </xf>
    <xf numFmtId="40" fontId="102" fillId="0" borderId="0" applyFont="0" applyFill="0" applyBorder="0" applyAlignment="0" applyProtection="0"/>
    <xf numFmtId="38" fontId="102" fillId="0" borderId="0" applyFont="0" applyFill="0" applyBorder="0" applyAlignment="0" applyProtection="0"/>
    <xf numFmtId="225" fontId="40" fillId="0" borderId="0" applyFill="0" applyBorder="0" applyAlignment="0"/>
    <xf numFmtId="0" fontId="104" fillId="4" borderId="0"/>
    <xf numFmtId="0" fontId="35" fillId="36" borderId="19" applyNumberFormat="0" applyFont="0" applyAlignment="0" applyProtection="0">
      <alignment vertical="center"/>
    </xf>
    <xf numFmtId="193" fontId="3" fillId="0" borderId="0">
      <alignment vertical="center"/>
    </xf>
    <xf numFmtId="195" fontId="77" fillId="0" borderId="0"/>
    <xf numFmtId="191" fontId="11" fillId="0" borderId="0" applyFill="0" applyBorder="0" applyProtection="0">
      <alignment horizontal="right"/>
    </xf>
    <xf numFmtId="0" fontId="47" fillId="8" borderId="0" applyNumberFormat="0" applyBorder="0" applyAlignment="0" applyProtection="0">
      <alignment vertical="center"/>
    </xf>
    <xf numFmtId="0" fontId="3" fillId="0" borderId="0">
      <protection locked="0"/>
    </xf>
    <xf numFmtId="0" fontId="105" fillId="41" borderId="0" applyNumberFormat="0" applyBorder="0" applyAlignment="0" applyProtection="0">
      <alignment vertical="center"/>
    </xf>
    <xf numFmtId="0" fontId="52" fillId="81" borderId="0" applyNumberFormat="0" applyBorder="0" applyAlignment="0" applyProtection="0">
      <alignment vertical="center"/>
    </xf>
    <xf numFmtId="0" fontId="98" fillId="0" borderId="0"/>
    <xf numFmtId="0" fontId="35" fillId="15" borderId="0" applyProtection="0"/>
    <xf numFmtId="0" fontId="33" fillId="41" borderId="0" applyProtection="0"/>
    <xf numFmtId="3" fontId="3" fillId="0" borderId="0" applyFont="0" applyFill="0" applyBorder="0" applyAlignment="0" applyProtection="0"/>
    <xf numFmtId="0" fontId="56" fillId="40" borderId="0" applyNumberFormat="0" applyBorder="0" applyAlignment="0" applyProtection="0">
      <alignment vertical="center"/>
    </xf>
    <xf numFmtId="0" fontId="86" fillId="0" borderId="0" applyNumberFormat="0" applyFill="0" applyBorder="0" applyAlignment="0" applyProtection="0">
      <alignment vertical="center"/>
    </xf>
    <xf numFmtId="0" fontId="70" fillId="0" borderId="18" applyNumberFormat="0" applyFill="0" applyAlignment="0" applyProtection="0">
      <alignment vertical="center"/>
    </xf>
    <xf numFmtId="49" fontId="11" fillId="0" borderId="0" applyProtection="0">
      <alignment horizontal="left"/>
    </xf>
    <xf numFmtId="0" fontId="3" fillId="0" borderId="0" applyNumberFormat="0" applyFill="0" applyBorder="0" applyAlignment="0" applyProtection="0">
      <alignment vertical="center"/>
    </xf>
    <xf numFmtId="0" fontId="106" fillId="0" borderId="0"/>
    <xf numFmtId="226" fontId="107" fillId="82" borderId="0"/>
    <xf numFmtId="0" fontId="108" fillId="0" borderId="0" applyNumberFormat="0" applyFill="0" applyBorder="0" applyAlignment="0" applyProtection="0">
      <alignment vertical="top"/>
      <protection locked="0"/>
    </xf>
    <xf numFmtId="0" fontId="0" fillId="0" borderId="0"/>
    <xf numFmtId="0" fontId="32" fillId="31" borderId="0" applyProtection="0"/>
    <xf numFmtId="0" fontId="3" fillId="14" borderId="0" applyNumberFormat="0" applyBorder="0" applyAlignment="0" applyProtection="0">
      <alignment vertical="center"/>
    </xf>
    <xf numFmtId="0" fontId="37" fillId="83" borderId="0" applyProtection="0"/>
    <xf numFmtId="0" fontId="32" fillId="84" borderId="0" applyNumberFormat="0" applyBorder="0" applyAlignment="0" applyProtection="0">
      <alignment vertical="center"/>
    </xf>
    <xf numFmtId="0" fontId="109" fillId="0" borderId="34" applyNumberFormat="0" applyFill="0" applyAlignment="0" applyProtection="0">
      <alignment vertical="center"/>
    </xf>
    <xf numFmtId="0" fontId="6" fillId="0" borderId="0" applyProtection="0">
      <alignment vertical="center"/>
    </xf>
    <xf numFmtId="0" fontId="72" fillId="19" borderId="0" applyNumberFormat="0" applyBorder="0" applyAlignment="0" applyProtection="0">
      <alignment vertical="center"/>
    </xf>
    <xf numFmtId="0" fontId="52" fillId="85" borderId="0" applyNumberFormat="0" applyBorder="0" applyAlignment="0" applyProtection="0">
      <alignment vertical="center"/>
    </xf>
    <xf numFmtId="0" fontId="54" fillId="27" borderId="0" applyNumberFormat="0" applyBorder="0" applyAlignment="0" applyProtection="0">
      <alignment vertical="center"/>
    </xf>
    <xf numFmtId="0" fontId="35" fillId="9" borderId="0" applyProtection="0"/>
    <xf numFmtId="40" fontId="110" fillId="2" borderId="0">
      <alignment horizontal="right"/>
    </xf>
    <xf numFmtId="0" fontId="97" fillId="0" borderId="0" applyProtection="0"/>
    <xf numFmtId="0" fontId="111" fillId="0" borderId="0" applyNumberFormat="0" applyFill="0" applyBorder="0" applyAlignment="0" applyProtection="0">
      <alignment vertical="center"/>
    </xf>
    <xf numFmtId="0" fontId="35" fillId="0" borderId="0">
      <alignment vertical="center"/>
    </xf>
    <xf numFmtId="0" fontId="35" fillId="44" borderId="0" applyProtection="0"/>
    <xf numFmtId="0" fontId="37" fillId="83" borderId="0"/>
    <xf numFmtId="0" fontId="20" fillId="0" borderId="0">
      <alignment vertical="center"/>
    </xf>
    <xf numFmtId="0" fontId="104" fillId="4" borderId="0" applyNumberFormat="0" applyBorder="0" applyAlignment="0" applyProtection="0">
      <alignment vertical="center"/>
    </xf>
    <xf numFmtId="0" fontId="72" fillId="0" borderId="35" applyNumberFormat="0" applyAlignment="0" applyProtection="0">
      <alignment horizontal="left" vertical="center"/>
    </xf>
    <xf numFmtId="3" fontId="112" fillId="0" borderId="0"/>
    <xf numFmtId="0" fontId="72" fillId="9" borderId="0" applyNumberFormat="0" applyBorder="0" applyAlignment="0" applyProtection="0">
      <alignment vertical="center"/>
    </xf>
    <xf numFmtId="0" fontId="3" fillId="6" borderId="0" applyNumberFormat="0" applyBorder="0" applyAlignment="0" applyProtection="0"/>
    <xf numFmtId="0" fontId="91" fillId="6" borderId="0" applyNumberFormat="0" applyBorder="0" applyAlignment="0" applyProtection="0"/>
    <xf numFmtId="0" fontId="52" fillId="86" borderId="0" applyNumberFormat="0" applyBorder="0" applyAlignment="0" applyProtection="0">
      <alignment vertical="center"/>
    </xf>
    <xf numFmtId="0" fontId="12" fillId="87" borderId="0" applyNumberFormat="0" applyBorder="0" applyAlignment="0" applyProtection="0">
      <alignment vertical="center"/>
    </xf>
    <xf numFmtId="0" fontId="83" fillId="19" borderId="0" applyProtection="0"/>
    <xf numFmtId="0" fontId="91" fillId="6" borderId="0" applyProtection="0"/>
    <xf numFmtId="0" fontId="3" fillId="26" borderId="0" applyNumberFormat="0" applyBorder="0" applyAlignment="0" applyProtection="0">
      <alignment vertical="center"/>
    </xf>
    <xf numFmtId="0" fontId="113" fillId="10" borderId="14" applyNumberFormat="0" applyAlignment="0" applyProtection="0">
      <alignment vertical="center"/>
    </xf>
    <xf numFmtId="228" fontId="3" fillId="0" borderId="0">
      <alignment vertical="center"/>
    </xf>
    <xf numFmtId="0" fontId="38" fillId="88" borderId="1"/>
    <xf numFmtId="0" fontId="114" fillId="89" borderId="0" applyNumberFormat="0" applyBorder="0" applyAlignment="0" applyProtection="0"/>
    <xf numFmtId="0" fontId="3" fillId="9" borderId="0" applyNumberFormat="0" applyBorder="0" applyAlignment="0" applyProtection="0">
      <alignment vertical="center"/>
    </xf>
    <xf numFmtId="1" fontId="40" fillId="0" borderId="7" applyFill="0" applyProtection="0">
      <alignment horizontal="center"/>
    </xf>
    <xf numFmtId="0" fontId="3" fillId="44" borderId="0" applyNumberFormat="0" applyBorder="0" applyAlignment="0" applyProtection="0">
      <alignment vertical="center"/>
    </xf>
    <xf numFmtId="0" fontId="115" fillId="0" borderId="36" applyProtection="0">
      <alignment vertical="center"/>
    </xf>
    <xf numFmtId="10" fontId="40" fillId="0" borderId="0" applyFont="0" applyFill="0" applyBorder="0" applyAlignment="0" applyProtection="0"/>
    <xf numFmtId="0" fontId="52" fillId="90" borderId="0" applyNumberFormat="0" applyBorder="0" applyAlignment="0" applyProtection="0">
      <alignment vertical="center"/>
    </xf>
    <xf numFmtId="0" fontId="3" fillId="0" borderId="15" applyNumberFormat="0" applyFill="0" applyAlignment="0" applyProtection="0">
      <alignment vertical="center"/>
    </xf>
    <xf numFmtId="0" fontId="37" fillId="91" borderId="0" applyNumberFormat="0" applyBorder="0" applyAlignment="0" applyProtection="0">
      <alignment vertical="center"/>
    </xf>
    <xf numFmtId="0" fontId="32" fillId="80" borderId="0"/>
    <xf numFmtId="0" fontId="35" fillId="6" borderId="0"/>
    <xf numFmtId="0" fontId="77" fillId="0" borderId="0">
      <alignment vertical="center"/>
    </xf>
    <xf numFmtId="180" fontId="3" fillId="0" borderId="0">
      <alignment vertical="center"/>
    </xf>
    <xf numFmtId="0" fontId="52" fillId="72" borderId="0" applyNumberFormat="0" applyBorder="0" applyAlignment="0" applyProtection="0">
      <alignment vertical="center"/>
    </xf>
    <xf numFmtId="0" fontId="47" fillId="44" borderId="0" applyNumberFormat="0" applyBorder="0" applyAlignment="0" applyProtection="0">
      <alignment vertical="center"/>
    </xf>
    <xf numFmtId="0" fontId="32" fillId="32" borderId="0"/>
    <xf numFmtId="0" fontId="12" fillId="92" borderId="0" applyNumberFormat="0" applyBorder="0" applyAlignment="0" applyProtection="0">
      <alignment vertical="center"/>
    </xf>
    <xf numFmtId="0" fontId="6" fillId="0" borderId="0">
      <alignment vertical="center"/>
    </xf>
    <xf numFmtId="0" fontId="116" fillId="4" borderId="0" applyNumberFormat="0" applyBorder="0" applyAlignment="0" applyProtection="0">
      <alignment vertical="center"/>
    </xf>
    <xf numFmtId="0" fontId="52" fillId="93" borderId="0" applyNumberFormat="0" applyBorder="0" applyAlignment="0" applyProtection="0">
      <alignment vertical="center"/>
    </xf>
    <xf numFmtId="0" fontId="117" fillId="0" borderId="0" applyNumberFormat="0" applyFill="0" applyBorder="0" applyAlignment="0" applyProtection="0">
      <alignment vertical="center"/>
    </xf>
    <xf numFmtId="0" fontId="118" fillId="0" borderId="0"/>
    <xf numFmtId="0" fontId="12" fillId="94" borderId="0" applyNumberFormat="0" applyBorder="0" applyAlignment="0" applyProtection="0">
      <alignment vertical="center"/>
    </xf>
    <xf numFmtId="0" fontId="72" fillId="4" borderId="0" applyNumberFormat="0" applyBorder="0" applyAlignment="0" applyProtection="0">
      <alignment vertical="center"/>
    </xf>
    <xf numFmtId="0" fontId="32" fillId="80" borderId="0" applyProtection="0"/>
    <xf numFmtId="0" fontId="101" fillId="0" borderId="0" applyNumberFormat="0" applyFill="0" applyBorder="0" applyAlignment="0" applyProtection="0">
      <alignment vertical="center"/>
    </xf>
    <xf numFmtId="0" fontId="52" fillId="95" borderId="0" applyNumberFormat="0" applyBorder="0" applyAlignment="0" applyProtection="0">
      <alignment vertical="center"/>
    </xf>
    <xf numFmtId="0" fontId="35" fillId="18" borderId="0" applyProtection="0"/>
    <xf numFmtId="192" fontId="119" fillId="0" borderId="0" applyFont="0" applyFill="0" applyBorder="0" applyAlignment="0" applyProtection="0"/>
    <xf numFmtId="0" fontId="3" fillId="18" borderId="0" applyNumberFormat="0" applyBorder="0" applyAlignment="0" applyProtection="0">
      <alignment vertical="center"/>
    </xf>
    <xf numFmtId="0" fontId="120" fillId="31" borderId="21" applyNumberFormat="0" applyAlignment="0" applyProtection="0">
      <alignment vertical="center"/>
    </xf>
    <xf numFmtId="0" fontId="12" fillId="96" borderId="0" applyNumberFormat="0" applyBorder="0" applyAlignment="0" applyProtection="0">
      <alignment vertical="center"/>
    </xf>
    <xf numFmtId="0" fontId="52" fillId="74" borderId="0" applyNumberFormat="0" applyBorder="0" applyAlignment="0" applyProtection="0">
      <alignment vertical="center"/>
    </xf>
    <xf numFmtId="233" fontId="0" fillId="0" borderId="0" applyFont="0" applyFill="0" applyBorder="0" applyAlignment="0" applyProtection="0">
      <alignment vertical="center"/>
    </xf>
    <xf numFmtId="0" fontId="72" fillId="14" borderId="0" applyNumberFormat="0" applyBorder="0" applyAlignment="0" applyProtection="0">
      <alignment vertical="center"/>
    </xf>
    <xf numFmtId="0" fontId="121" fillId="0" borderId="0" applyNumberFormat="0" applyBorder="0" applyAlignment="0" applyProtection="0">
      <alignment vertical="top"/>
      <protection locked="0"/>
    </xf>
    <xf numFmtId="0" fontId="83" fillId="4" borderId="0" applyNumberFormat="0" applyBorder="0" applyAlignment="0" applyProtection="0">
      <alignment vertical="center"/>
    </xf>
    <xf numFmtId="229" fontId="122" fillId="0" borderId="0" applyFill="0" applyBorder="0" applyProtection="0">
      <alignment horizontal="center"/>
    </xf>
    <xf numFmtId="14" fontId="123" fillId="0" borderId="0">
      <alignment horizontal="center" wrapText="1"/>
      <protection locked="0"/>
    </xf>
    <xf numFmtId="3" fontId="93" fillId="0" borderId="0" applyFont="0" applyFill="0" applyBorder="0" applyAlignment="0" applyProtection="0"/>
    <xf numFmtId="181" fontId="11" fillId="0" borderId="0" applyFill="0" applyBorder="0" applyProtection="0">
      <alignment horizontal="right"/>
    </xf>
    <xf numFmtId="234" fontId="40" fillId="0" borderId="0" applyFont="0" applyFill="0" applyBorder="0" applyAlignment="0" applyProtection="0"/>
    <xf numFmtId="0" fontId="3" fillId="0" borderId="0" applyNumberFormat="0" applyFont="0" applyBorder="0" applyAlignment="0" applyProtection="0">
      <alignment vertical="center"/>
    </xf>
    <xf numFmtId="0" fontId="77" fillId="0" borderId="0"/>
    <xf numFmtId="0" fontId="46" fillId="0" borderId="25" applyNumberFormat="0" applyFill="0" applyAlignment="0" applyProtection="0">
      <alignment vertical="center"/>
    </xf>
    <xf numFmtId="0" fontId="47" fillId="16" borderId="0" applyNumberFormat="0" applyBorder="0" applyAlignment="0" applyProtection="0">
      <alignment vertical="center"/>
    </xf>
    <xf numFmtId="0" fontId="52" fillId="97" borderId="0" applyNumberFormat="0" applyBorder="0" applyAlignment="0" applyProtection="0">
      <alignment vertical="center"/>
    </xf>
    <xf numFmtId="0" fontId="54" fillId="38" borderId="0" applyNumberFormat="0" applyBorder="0" applyAlignment="0" applyProtection="0">
      <alignment vertical="center"/>
    </xf>
    <xf numFmtId="0" fontId="52" fillId="70" borderId="0" applyNumberFormat="0" applyBorder="0" applyAlignment="0" applyProtection="0">
      <alignment vertical="center"/>
    </xf>
    <xf numFmtId="49" fontId="3" fillId="0" borderId="0" applyFont="0" applyFill="0" applyBorder="0" applyAlignment="0" applyProtection="0"/>
    <xf numFmtId="0" fontId="37" fillId="18" borderId="0" applyProtection="0"/>
    <xf numFmtId="224" fontId="3" fillId="0" borderId="0">
      <alignment vertical="center"/>
    </xf>
    <xf numFmtId="49" fontId="124" fillId="2" borderId="0">
      <alignment horizontal="center" vertical="center"/>
    </xf>
    <xf numFmtId="0" fontId="32" fillId="14" borderId="0" applyNumberFormat="0" applyBorder="0" applyAlignment="0" applyProtection="0"/>
    <xf numFmtId="0" fontId="1" fillId="0" borderId="1" applyProtection="0">
      <alignment horizontal="distributed" vertical="center" wrapText="1"/>
    </xf>
    <xf numFmtId="49" fontId="125" fillId="2" borderId="0">
      <alignment horizontal="left" vertical="top"/>
    </xf>
    <xf numFmtId="0" fontId="52" fillId="98" borderId="0" applyNumberFormat="0" applyBorder="0" applyAlignment="0" applyProtection="0">
      <alignment vertical="center"/>
    </xf>
    <xf numFmtId="0" fontId="32" fillId="15" borderId="0"/>
    <xf numFmtId="0" fontId="47" fillId="99" borderId="0" applyNumberFormat="0" applyBorder="0" applyAlignment="0" applyProtection="0"/>
    <xf numFmtId="0" fontId="68" fillId="31" borderId="21" applyProtection="0"/>
    <xf numFmtId="0" fontId="32" fillId="41" borderId="0" applyNumberFormat="0" applyBorder="0" applyAlignment="0" applyProtection="0">
      <alignment vertical="center"/>
    </xf>
    <xf numFmtId="0" fontId="72" fillId="6" borderId="0" applyNumberFormat="0" applyBorder="0" applyAlignment="0" applyProtection="0">
      <alignment vertical="center"/>
    </xf>
    <xf numFmtId="0" fontId="32" fillId="10" borderId="0" applyNumberFormat="0" applyBorder="0" applyAlignment="0" applyProtection="0"/>
    <xf numFmtId="0" fontId="126" fillId="4" borderId="0" applyNumberFormat="0" applyBorder="0" applyAlignment="0" applyProtection="0">
      <alignment vertical="center"/>
    </xf>
    <xf numFmtId="0" fontId="12" fillId="100" borderId="0" applyNumberFormat="0" applyBorder="0" applyAlignment="0" applyProtection="0">
      <alignment vertical="center"/>
    </xf>
    <xf numFmtId="10" fontId="92" fillId="0" borderId="0" applyFont="0" applyFill="0" applyBorder="0" applyAlignment="0" applyProtection="0"/>
    <xf numFmtId="0" fontId="127" fillId="19" borderId="0" applyNumberFormat="0" applyBorder="0" applyAlignment="0" applyProtection="0">
      <alignment vertical="center"/>
    </xf>
    <xf numFmtId="186" fontId="3" fillId="0" borderId="0" applyProtection="0"/>
    <xf numFmtId="9" fontId="67" fillId="0" borderId="0" applyFont="0" applyFill="0" applyBorder="0" applyAlignment="0" applyProtection="0"/>
    <xf numFmtId="9" fontId="20" fillId="0" borderId="0" applyFont="0" applyFill="0" applyBorder="0" applyAlignment="0" applyProtection="0"/>
    <xf numFmtId="0" fontId="128" fillId="0" borderId="0">
      <alignment vertical="center"/>
    </xf>
    <xf numFmtId="25" fontId="67" fillId="0" borderId="0" applyFont="0" applyFill="0" applyBorder="0" applyAlignment="0" applyProtection="0"/>
    <xf numFmtId="0" fontId="3" fillId="32" borderId="0" applyNumberFormat="0" applyBorder="0" applyAlignment="0" applyProtection="0">
      <alignment vertical="center"/>
    </xf>
    <xf numFmtId="0" fontId="32" fillId="4" borderId="0" applyProtection="0"/>
    <xf numFmtId="0" fontId="118" fillId="0" borderId="0">
      <alignment vertical="center"/>
    </xf>
    <xf numFmtId="0" fontId="47" fillId="101" borderId="0" applyNumberFormat="0" applyBorder="0" applyAlignment="0" applyProtection="0"/>
    <xf numFmtId="0" fontId="129" fillId="0" borderId="37" applyNumberFormat="0" applyFill="0" applyAlignment="0" applyProtection="0">
      <alignment vertical="center"/>
    </xf>
    <xf numFmtId="0" fontId="127" fillId="4" borderId="0" applyNumberFormat="0" applyBorder="0" applyAlignment="0" applyProtection="0">
      <alignment vertical="center"/>
    </xf>
    <xf numFmtId="0" fontId="32" fillId="55" borderId="0" applyNumberFormat="0" applyBorder="0" applyAlignment="0" applyProtection="0">
      <alignment vertical="center"/>
    </xf>
    <xf numFmtId="0" fontId="3" fillId="0" borderId="0">
      <alignment vertical="top"/>
    </xf>
    <xf numFmtId="0" fontId="81" fillId="0" borderId="25" applyProtection="0"/>
    <xf numFmtId="0" fontId="130" fillId="6" borderId="0" applyNumberFormat="0" applyBorder="0" applyAlignment="0" applyProtection="0"/>
    <xf numFmtId="0" fontId="37" fillId="5" borderId="0"/>
    <xf numFmtId="180" fontId="11" fillId="0" borderId="0">
      <alignment vertical="center"/>
    </xf>
    <xf numFmtId="0" fontId="48" fillId="0" borderId="15" applyProtection="0"/>
    <xf numFmtId="0" fontId="0" fillId="0" borderId="34" applyNumberFormat="0" applyFill="0" applyAlignment="0" applyProtection="0">
      <alignment vertical="center"/>
    </xf>
    <xf numFmtId="0" fontId="12" fillId="67" borderId="0" applyNumberFormat="0" applyBorder="0" applyAlignment="0" applyProtection="0">
      <alignment vertical="center"/>
    </xf>
    <xf numFmtId="0" fontId="35" fillId="26" borderId="0" applyProtection="0"/>
    <xf numFmtId="0" fontId="37" fillId="5" borderId="0" applyProtection="0"/>
    <xf numFmtId="0" fontId="3" fillId="0" borderId="0" applyProtection="0"/>
    <xf numFmtId="214" fontId="131" fillId="0" borderId="0" applyFill="0" applyBorder="0" applyProtection="0">
      <alignment horizontal="right"/>
    </xf>
    <xf numFmtId="40" fontId="132" fillId="0" borderId="0" applyBorder="0">
      <alignment horizontal="right"/>
    </xf>
    <xf numFmtId="0" fontId="45" fillId="25" borderId="0" applyProtection="0"/>
    <xf numFmtId="0" fontId="54" fillId="0" borderId="38" applyNumberFormat="0" applyFill="0" applyAlignment="0" applyProtection="0">
      <alignment vertical="center"/>
    </xf>
    <xf numFmtId="0" fontId="86" fillId="0" borderId="0" applyProtection="0"/>
    <xf numFmtId="0" fontId="1" fillId="0" borderId="0"/>
    <xf numFmtId="0" fontId="72" fillId="44" borderId="0" applyNumberFormat="0" applyBorder="0" applyAlignment="0" applyProtection="0">
      <alignment vertical="center"/>
    </xf>
    <xf numFmtId="202" fontId="40" fillId="0" borderId="0" applyFill="0" applyBorder="0" applyAlignment="0"/>
    <xf numFmtId="0" fontId="91" fillId="99" borderId="0" applyNumberFormat="0" applyBorder="0" applyAlignment="0" applyProtection="0"/>
    <xf numFmtId="0" fontId="3" fillId="8" borderId="0" applyNumberFormat="0" applyBorder="0" applyAlignment="0" applyProtection="0"/>
    <xf numFmtId="0" fontId="86" fillId="0" borderId="29"/>
    <xf numFmtId="0" fontId="47" fillId="9" borderId="0"/>
    <xf numFmtId="0" fontId="12" fillId="102" borderId="0" applyNumberFormat="0" applyBorder="0" applyAlignment="0" applyProtection="0">
      <alignment vertical="center"/>
    </xf>
    <xf numFmtId="0" fontId="133" fillId="0" borderId="15" applyNumberFormat="0" applyFill="0" applyAlignment="0" applyProtection="0">
      <alignment vertical="center"/>
    </xf>
    <xf numFmtId="49" fontId="125" fillId="2" borderId="0">
      <alignment horizontal="left" vertical="center"/>
    </xf>
    <xf numFmtId="208" fontId="3" fillId="82" borderId="0"/>
    <xf numFmtId="0" fontId="54" fillId="67" borderId="0" applyNumberFormat="0" applyBorder="0" applyAlignment="0" applyProtection="0">
      <alignment vertical="center"/>
    </xf>
    <xf numFmtId="0" fontId="47" fillId="8" borderId="0" applyProtection="0"/>
    <xf numFmtId="188" fontId="40" fillId="0" borderId="0" applyFill="0" applyBorder="0" applyAlignment="0"/>
    <xf numFmtId="0" fontId="37" fillId="53" borderId="0" applyProtection="0"/>
    <xf numFmtId="0" fontId="123" fillId="0" borderId="29" applyNumberFormat="0" applyFill="0" applyAlignment="0" applyProtection="0">
      <alignment vertical="center"/>
    </xf>
    <xf numFmtId="0" fontId="47" fillId="10" borderId="0" applyNumberFormat="0" applyBorder="0" applyAlignment="0" applyProtection="0"/>
    <xf numFmtId="0" fontId="32" fillId="15" borderId="0" applyNumberFormat="0" applyBorder="0" applyAlignment="0" applyProtection="0">
      <alignment vertical="center"/>
    </xf>
    <xf numFmtId="0" fontId="35" fillId="41" borderId="0" applyProtection="0"/>
    <xf numFmtId="0" fontId="54" fillId="49" borderId="0" applyNumberFormat="0" applyBorder="0" applyAlignment="0" applyProtection="0">
      <alignment vertical="center"/>
    </xf>
    <xf numFmtId="0" fontId="134" fillId="6" borderId="0" applyNumberFormat="0" applyBorder="0" applyAlignment="0" applyProtection="0">
      <alignment vertical="center"/>
    </xf>
    <xf numFmtId="0" fontId="54" fillId="0" borderId="0"/>
    <xf numFmtId="0" fontId="135" fillId="41" borderId="0" applyNumberFormat="0" applyBorder="0" applyAlignment="0" applyProtection="0">
      <alignment vertical="center"/>
    </xf>
    <xf numFmtId="0" fontId="136" fillId="0" borderId="0">
      <alignment horizontal="center" vertical="center"/>
    </xf>
    <xf numFmtId="0" fontId="32" fillId="103" borderId="0" applyNumberFormat="0" applyBorder="0" applyAlignment="0" applyProtection="0">
      <alignment vertical="center"/>
    </xf>
    <xf numFmtId="41" fontId="3" fillId="0" borderId="0" applyFont="0" applyFill="0" applyBorder="0" applyAlignment="0" applyProtection="0">
      <alignment vertical="center"/>
    </xf>
    <xf numFmtId="0" fontId="5" fillId="0" borderId="15" applyNumberFormat="0" applyFill="0" applyAlignment="0" applyProtection="0">
      <alignment vertical="center"/>
    </xf>
    <xf numFmtId="0" fontId="137" fillId="0" borderId="37" applyNumberFormat="0" applyFill="0" applyAlignment="0" applyProtection="0">
      <alignment vertical="center"/>
    </xf>
    <xf numFmtId="0" fontId="115" fillId="0" borderId="0" applyProtection="0">
      <alignment vertical="center"/>
    </xf>
    <xf numFmtId="0" fontId="35" fillId="26" borderId="0"/>
    <xf numFmtId="44" fontId="35" fillId="0" borderId="0" applyFont="0" applyFill="0" applyBorder="0" applyAlignment="0" applyProtection="0">
      <alignment vertical="center"/>
    </xf>
    <xf numFmtId="0" fontId="138" fillId="4" borderId="0" applyNumberFormat="0" applyBorder="0" applyAlignment="0" applyProtection="0"/>
    <xf numFmtId="0" fontId="32" fillId="59" borderId="0" applyNumberFormat="0" applyBorder="0" applyAlignment="0" applyProtection="0">
      <alignment vertical="center"/>
    </xf>
    <xf numFmtId="0" fontId="32" fillId="26" borderId="0" applyProtection="0"/>
    <xf numFmtId="0" fontId="106" fillId="0" borderId="0" applyNumberFormat="0" applyFont="0" applyFill="0" applyBorder="0" applyProtection="0">
      <alignment horizontal="center" vertical="center" wrapText="1"/>
    </xf>
    <xf numFmtId="43" fontId="12" fillId="0" borderId="0" applyFont="0" applyFill="0" applyBorder="0" applyAlignment="0" applyProtection="0">
      <alignment vertical="center"/>
    </xf>
    <xf numFmtId="178" fontId="128" fillId="0" borderId="0">
      <alignment vertical="center"/>
    </xf>
    <xf numFmtId="0" fontId="96" fillId="32" borderId="0" applyProtection="0"/>
    <xf numFmtId="0" fontId="47" fillId="8" borderId="0"/>
    <xf numFmtId="37" fontId="92" fillId="0" borderId="0" applyFont="0" applyFill="0" applyBorder="0" applyAlignment="0" applyProtection="0"/>
    <xf numFmtId="0" fontId="94" fillId="0" borderId="0" applyProtection="0">
      <alignment vertical="center"/>
    </xf>
    <xf numFmtId="0" fontId="32" fillId="4" borderId="0" applyNumberFormat="0" applyBorder="0" applyAlignment="0" applyProtection="0">
      <alignment vertical="center"/>
    </xf>
    <xf numFmtId="0" fontId="47" fillId="41" borderId="0" applyProtection="0"/>
    <xf numFmtId="0" fontId="46" fillId="0" borderId="0" applyProtection="0"/>
    <xf numFmtId="203" fontId="3" fillId="0" borderId="0" applyFont="0" applyFill="0" applyBorder="0" applyAlignment="0" applyProtection="0"/>
    <xf numFmtId="0" fontId="32" fillId="32" borderId="0" applyNumberFormat="0" applyBorder="0" applyAlignment="0" applyProtection="0">
      <alignment vertical="center"/>
    </xf>
    <xf numFmtId="0" fontId="12" fillId="104" borderId="0" applyNumberFormat="0" applyBorder="0" applyAlignment="0" applyProtection="0">
      <alignment vertical="center"/>
    </xf>
    <xf numFmtId="9" fontId="3" fillId="0" borderId="0" applyProtection="0"/>
    <xf numFmtId="0" fontId="32" fillId="41" borderId="0" applyProtection="0"/>
    <xf numFmtId="0" fontId="79" fillId="0" borderId="0" applyProtection="0"/>
    <xf numFmtId="0" fontId="54" fillId="11" borderId="0" applyNumberFormat="0" applyBorder="0" applyAlignment="0" applyProtection="0">
      <alignment vertical="center"/>
    </xf>
    <xf numFmtId="0" fontId="31" fillId="19" borderId="0" applyNumberFormat="0" applyBorder="0" applyAlignment="0" applyProtection="0">
      <alignment vertical="center"/>
    </xf>
    <xf numFmtId="0" fontId="40" fillId="0" borderId="9" applyNumberFormat="0" applyFill="0" applyProtection="0">
      <alignment horizontal="left"/>
    </xf>
    <xf numFmtId="0" fontId="47" fillId="14" borderId="0" applyNumberFormat="0" applyBorder="0" applyAlignment="0" applyProtection="0"/>
    <xf numFmtId="0" fontId="12" fillId="105" borderId="0" applyNumberFormat="0" applyBorder="0" applyAlignment="0" applyProtection="0">
      <alignment vertical="center"/>
    </xf>
    <xf numFmtId="208" fontId="3" fillId="106" borderId="0"/>
    <xf numFmtId="0" fontId="48" fillId="0" borderId="15"/>
    <xf numFmtId="0" fontId="32" fillId="107" borderId="0" applyNumberFormat="0" applyBorder="0" applyAlignment="0" applyProtection="0">
      <alignment vertical="center"/>
    </xf>
    <xf numFmtId="0" fontId="12" fillId="108" borderId="0" applyNumberFormat="0" applyBorder="0" applyAlignment="0" applyProtection="0">
      <alignment vertical="center"/>
    </xf>
    <xf numFmtId="0" fontId="32" fillId="18" borderId="0" applyNumberFormat="0" applyBorder="0" applyAlignment="0" applyProtection="0">
      <alignment vertical="center"/>
    </xf>
    <xf numFmtId="0" fontId="47" fillId="26" borderId="0" applyNumberFormat="0" applyBorder="0" applyAlignment="0" applyProtection="0">
      <alignment vertical="center"/>
    </xf>
    <xf numFmtId="0" fontId="91" fillId="41" borderId="0" applyNumberFormat="0" applyBorder="0" applyAlignment="0" applyProtection="0">
      <alignment vertical="center"/>
    </xf>
    <xf numFmtId="232" fontId="11" fillId="0" borderId="0"/>
    <xf numFmtId="0" fontId="31" fillId="4" borderId="0" applyProtection="0"/>
    <xf numFmtId="0" fontId="35" fillId="0" borderId="0"/>
    <xf numFmtId="0" fontId="64" fillId="0" borderId="38" applyNumberFormat="0" applyFill="0" applyAlignment="0" applyProtection="0">
      <alignment vertical="center"/>
    </xf>
    <xf numFmtId="236" fontId="40" fillId="0" borderId="0" applyFont="0" applyFill="0" applyBorder="0" applyAlignment="0" applyProtection="0"/>
    <xf numFmtId="0" fontId="64" fillId="0" borderId="39" applyNumberFormat="0" applyFill="0" applyAlignment="0" applyProtection="0">
      <alignment vertical="center"/>
    </xf>
    <xf numFmtId="0" fontId="139" fillId="52" borderId="24" applyNumberFormat="0" applyAlignment="0" applyProtection="0">
      <alignment vertical="center"/>
    </xf>
    <xf numFmtId="0" fontId="47" fillId="101" borderId="0" applyNumberFormat="0" applyBorder="0" applyAlignment="0" applyProtection="0">
      <alignment vertical="center"/>
    </xf>
    <xf numFmtId="43" fontId="3" fillId="0" borderId="0" applyFont="0" applyFill="0" applyBorder="0" applyAlignment="0" applyProtection="0"/>
    <xf numFmtId="0" fontId="52" fillId="65" borderId="0" applyNumberFormat="0" applyBorder="0" applyAlignment="0" applyProtection="0">
      <alignment vertical="center"/>
    </xf>
    <xf numFmtId="38" fontId="140" fillId="0" borderId="0"/>
    <xf numFmtId="0" fontId="27" fillId="0" borderId="0" applyNumberFormat="0" applyFill="0" applyBorder="0" applyAlignment="0" applyProtection="0">
      <alignment vertical="center"/>
    </xf>
    <xf numFmtId="184" fontId="3" fillId="0" borderId="0" applyFont="0" applyFill="0" applyBorder="0" applyAlignment="0" applyProtection="0">
      <alignment vertical="center"/>
    </xf>
    <xf numFmtId="0" fontId="47" fillId="10" borderId="0"/>
    <xf numFmtId="218" fontId="11" fillId="0" borderId="0" applyFill="0" applyBorder="0" applyProtection="0">
      <alignment horizontal="right"/>
    </xf>
    <xf numFmtId="0" fontId="64" fillId="0" borderId="40" applyNumberFormat="0" applyFill="0" applyAlignment="0" applyProtection="0">
      <alignment vertical="center"/>
    </xf>
    <xf numFmtId="0" fontId="32" fillId="53" borderId="0" applyNumberFormat="0" applyBorder="0" applyAlignment="0" applyProtection="0"/>
    <xf numFmtId="0" fontId="32" fillId="103" borderId="0" applyNumberFormat="0" applyBorder="0" applyAlignment="0" applyProtection="0"/>
    <xf numFmtId="41" fontId="40" fillId="0" borderId="0" applyFont="0" applyFill="0" applyBorder="0" applyAlignment="0" applyProtection="0"/>
    <xf numFmtId="0" fontId="104" fillId="4" borderId="0" applyProtection="0"/>
    <xf numFmtId="0" fontId="51" fillId="59" borderId="0" applyNumberFormat="0" applyBorder="0" applyAlignment="0" applyProtection="0">
      <alignment vertical="center"/>
    </xf>
    <xf numFmtId="0" fontId="32" fillId="16" borderId="0" applyNumberFormat="0" applyBorder="0" applyAlignment="0" applyProtection="0"/>
    <xf numFmtId="0" fontId="3" fillId="0" borderId="0">
      <alignment vertical="center"/>
    </xf>
    <xf numFmtId="0" fontId="114" fillId="109" borderId="0" applyNumberFormat="0" applyBorder="0" applyAlignment="0" applyProtection="0"/>
    <xf numFmtId="0" fontId="37" fillId="80" borderId="0" applyProtection="0"/>
    <xf numFmtId="0" fontId="32" fillId="32" borderId="0" applyProtection="0"/>
    <xf numFmtId="44" fontId="3" fillId="0" borderId="0" applyFont="0" applyFill="0" applyBorder="0" applyAlignment="0" applyProtection="0"/>
    <xf numFmtId="0" fontId="72" fillId="15" borderId="0" applyNumberFormat="0" applyBorder="0" applyAlignment="0" applyProtection="0">
      <alignment vertical="center"/>
    </xf>
    <xf numFmtId="0" fontId="3" fillId="25" borderId="0" applyNumberFormat="0" applyBorder="0" applyAlignment="0" applyProtection="0">
      <alignment vertical="center"/>
    </xf>
    <xf numFmtId="0" fontId="54" fillId="23" borderId="0" applyNumberFormat="0" applyBorder="0" applyAlignment="0" applyProtection="0">
      <alignment vertical="center"/>
    </xf>
    <xf numFmtId="0" fontId="12" fillId="110" borderId="0" applyNumberFormat="0" applyBorder="0" applyAlignment="0" applyProtection="0">
      <alignment vertical="center"/>
    </xf>
    <xf numFmtId="0" fontId="32" fillId="32" borderId="0" applyNumberFormat="0" applyBorder="0" applyAlignment="0" applyProtection="0"/>
    <xf numFmtId="0" fontId="141" fillId="0" borderId="0">
      <alignment vertical="center"/>
    </xf>
    <xf numFmtId="0" fontId="32" fillId="111" borderId="0" applyNumberFormat="0" applyBorder="0" applyAlignment="0" applyProtection="0">
      <alignment vertical="center"/>
    </xf>
    <xf numFmtId="10" fontId="3" fillId="0" borderId="0" applyFont="0" applyFill="0" applyBorder="0" applyAlignment="0" applyProtection="0"/>
    <xf numFmtId="0" fontId="106" fillId="0" borderId="0">
      <alignment vertical="center"/>
    </xf>
    <xf numFmtId="0" fontId="35" fillId="18" borderId="0"/>
    <xf numFmtId="0" fontId="32" fillId="30" borderId="0" applyNumberFormat="0" applyBorder="0" applyAlignment="0" applyProtection="0"/>
    <xf numFmtId="0" fontId="32" fillId="40" borderId="0" applyNumberFormat="0" applyBorder="0" applyAlignment="0" applyProtection="0"/>
    <xf numFmtId="0" fontId="142" fillId="24" borderId="0" applyNumberFormat="0" applyBorder="0" applyAlignment="0" applyProtection="0">
      <alignment vertical="center"/>
    </xf>
    <xf numFmtId="0" fontId="32" fillId="5" borderId="0" applyNumberFormat="0" applyBorder="0" applyAlignment="0" applyProtection="0">
      <alignment vertical="center"/>
    </xf>
    <xf numFmtId="0" fontId="47" fillId="44" borderId="0" applyProtection="0"/>
    <xf numFmtId="0" fontId="91" fillId="99" borderId="0" applyNumberFormat="0" applyBorder="0" applyAlignment="0" applyProtection="0">
      <alignment vertical="center"/>
    </xf>
    <xf numFmtId="0" fontId="35" fillId="41" borderId="0"/>
    <xf numFmtId="0" fontId="32" fillId="10" borderId="0"/>
    <xf numFmtId="0" fontId="32" fillId="10" borderId="0" applyProtection="0"/>
    <xf numFmtId="0" fontId="46" fillId="0" borderId="0">
      <alignment vertical="center"/>
    </xf>
    <xf numFmtId="0" fontId="32" fillId="31" borderId="0" applyNumberFormat="0" applyBorder="0" applyAlignment="0" applyProtection="0"/>
    <xf numFmtId="186" fontId="3" fillId="0" borderId="0">
      <alignment vertical="center"/>
    </xf>
    <xf numFmtId="240" fontId="143" fillId="0" borderId="0"/>
    <xf numFmtId="0" fontId="141" fillId="0" borderId="0"/>
    <xf numFmtId="0" fontId="52" fillId="112" borderId="0" applyNumberFormat="0" applyBorder="0" applyAlignment="0" applyProtection="0">
      <alignment vertical="center"/>
    </xf>
    <xf numFmtId="41" fontId="144" fillId="0" borderId="0" applyFont="0" applyFill="0" applyBorder="0" applyAlignment="0" applyProtection="0"/>
    <xf numFmtId="0" fontId="32" fillId="111" borderId="0" applyNumberFormat="0" applyBorder="0" applyAlignment="0" applyProtection="0"/>
    <xf numFmtId="0" fontId="32" fillId="71" borderId="0" applyNumberFormat="0" applyBorder="0" applyAlignment="0" applyProtection="0">
      <alignment vertical="center"/>
    </xf>
    <xf numFmtId="4" fontId="62" fillId="0" borderId="0">
      <alignment horizontal="right"/>
    </xf>
    <xf numFmtId="0" fontId="145" fillId="0" borderId="0"/>
    <xf numFmtId="0" fontId="32" fillId="80" borderId="0" applyNumberFormat="0" applyBorder="0" applyAlignment="0" applyProtection="0">
      <alignment vertical="center"/>
    </xf>
    <xf numFmtId="0" fontId="72" fillId="10" borderId="0" applyNumberFormat="0" applyBorder="0" applyAlignment="0" applyProtection="0">
      <alignment vertical="center"/>
    </xf>
    <xf numFmtId="0" fontId="136" fillId="0" borderId="1">
      <alignment horizontal="center"/>
    </xf>
    <xf numFmtId="0" fontId="114" fillId="113" borderId="0" applyNumberFormat="0" applyBorder="0" applyAlignment="0" applyProtection="0"/>
    <xf numFmtId="0" fontId="45" fillId="25" borderId="0" applyNumberFormat="0" applyBorder="0" applyAlignment="0" applyProtection="0">
      <alignment vertical="center"/>
    </xf>
    <xf numFmtId="0" fontId="146" fillId="0" borderId="41">
      <alignment vertical="top" wrapText="1"/>
    </xf>
    <xf numFmtId="0" fontId="32" fillId="63" borderId="0" applyNumberFormat="0" applyBorder="0" applyAlignment="0" applyProtection="0"/>
    <xf numFmtId="0" fontId="32" fillId="80" borderId="0" applyNumberFormat="0" applyBorder="0" applyAlignment="0" applyProtection="0"/>
    <xf numFmtId="0" fontId="35" fillId="44" borderId="0"/>
    <xf numFmtId="0" fontId="3" fillId="99" borderId="0" applyNumberFormat="0" applyBorder="0" applyAlignment="0" applyProtection="0"/>
    <xf numFmtId="0" fontId="47" fillId="114" borderId="0" applyNumberFormat="0" applyBorder="0" applyAlignment="0" applyProtection="0">
      <alignment vertical="center"/>
    </xf>
    <xf numFmtId="0" fontId="83" fillId="19" borderId="0"/>
    <xf numFmtId="184" fontId="6" fillId="0" borderId="0" applyFont="0" applyFill="0" applyBorder="0" applyAlignment="0" applyProtection="0"/>
    <xf numFmtId="210" fontId="11" fillId="0" borderId="0" applyFill="0" applyBorder="0" applyProtection="0">
      <alignment horizontal="right"/>
    </xf>
    <xf numFmtId="0" fontId="83" fillId="4" borderId="0"/>
    <xf numFmtId="182" fontId="122" fillId="0" borderId="0" applyFill="0" applyBorder="0" applyProtection="0">
      <alignment horizontal="center"/>
    </xf>
    <xf numFmtId="2" fontId="115" fillId="0" borderId="0" applyProtection="0"/>
    <xf numFmtId="209" fontId="11" fillId="0" borderId="0" applyFill="0" applyBorder="0" applyProtection="0">
      <alignment horizontal="right"/>
    </xf>
    <xf numFmtId="242" fontId="11" fillId="0" borderId="0" applyFill="0" applyBorder="0" applyProtection="0">
      <alignment horizontal="right"/>
    </xf>
    <xf numFmtId="0" fontId="47" fillId="84" borderId="0" applyNumberFormat="0" applyBorder="0" applyAlignment="0" applyProtection="0"/>
    <xf numFmtId="0" fontId="12" fillId="115" borderId="0" applyNumberFormat="0" applyBorder="0" applyAlignment="0" applyProtection="0">
      <alignment vertical="center"/>
    </xf>
    <xf numFmtId="207" fontId="6" fillId="0" borderId="0" applyFont="0" applyFill="0" applyBorder="0" applyAlignment="0" applyProtection="0"/>
    <xf numFmtId="0" fontId="3" fillId="0" borderId="0" applyFill="0" applyBorder="0" applyAlignment="0"/>
    <xf numFmtId="0" fontId="51" fillId="4" borderId="0"/>
    <xf numFmtId="0" fontId="54" fillId="54" borderId="0" applyNumberFormat="0" applyBorder="0" applyAlignment="0" applyProtection="0">
      <alignment vertical="center"/>
    </xf>
    <xf numFmtId="0" fontId="32" fillId="41" borderId="0" applyNumberFormat="0" applyBorder="0" applyAlignment="0" applyProtection="0"/>
    <xf numFmtId="0" fontId="3" fillId="114" borderId="0" applyNumberFormat="0" applyBorder="0" applyAlignment="0" applyProtection="0"/>
    <xf numFmtId="179" fontId="147" fillId="0" borderId="0" applyFont="0" applyFill="0" applyBorder="0" applyAlignment="0" applyProtection="0"/>
    <xf numFmtId="0" fontId="54" fillId="69" borderId="0" applyNumberFormat="0" applyBorder="0" applyAlignment="0" applyProtection="0">
      <alignment vertical="center"/>
    </xf>
    <xf numFmtId="0" fontId="12" fillId="0" borderId="0"/>
    <xf numFmtId="0" fontId="54" fillId="100" borderId="0" applyNumberFormat="0" applyBorder="0" applyAlignment="0" applyProtection="0">
      <alignment vertical="center"/>
    </xf>
    <xf numFmtId="0" fontId="32" fillId="45" borderId="0" applyNumberFormat="0" applyBorder="0" applyAlignment="0" applyProtection="0">
      <alignment vertical="center"/>
    </xf>
    <xf numFmtId="0" fontId="33" fillId="6" borderId="0"/>
    <xf numFmtId="0" fontId="12" fillId="116" borderId="0" applyNumberFormat="0" applyBorder="0" applyAlignment="0" applyProtection="0">
      <alignment vertical="center"/>
    </xf>
    <xf numFmtId="0" fontId="134" fillId="6" borderId="0" applyProtection="0"/>
    <xf numFmtId="0" fontId="47" fillId="117" borderId="0" applyNumberFormat="0" applyBorder="0" applyAlignment="0" applyProtection="0"/>
    <xf numFmtId="0" fontId="35" fillId="0" borderId="0" applyProtection="0">
      <alignment vertical="center"/>
    </xf>
    <xf numFmtId="0" fontId="114" fillId="118" borderId="0" applyNumberFormat="0" applyBorder="0" applyAlignment="0" applyProtection="0"/>
    <xf numFmtId="236" fontId="40" fillId="0" borderId="0" applyFill="0" applyBorder="0" applyAlignment="0"/>
    <xf numFmtId="0" fontId="51" fillId="114" borderId="0" applyNumberFormat="0" applyBorder="0" applyAlignment="0" applyProtection="0">
      <alignment vertical="center"/>
    </xf>
    <xf numFmtId="43" fontId="144" fillId="0" borderId="0" applyFont="0" applyFill="0" applyBorder="0" applyAlignment="0" applyProtection="0"/>
    <xf numFmtId="0" fontId="148" fillId="62" borderId="0" applyNumberFormat="0" applyBorder="0" applyAlignment="0" applyProtection="0">
      <alignment vertical="center"/>
    </xf>
    <xf numFmtId="0" fontId="32" fillId="31" borderId="0" applyNumberFormat="0" applyBorder="0" applyAlignment="0" applyProtection="0">
      <alignment vertical="center"/>
    </xf>
    <xf numFmtId="0" fontId="37" fillId="80" borderId="0"/>
    <xf numFmtId="0" fontId="32" fillId="119" borderId="0" applyNumberFormat="0" applyBorder="0" applyAlignment="0" applyProtection="0"/>
    <xf numFmtId="43" fontId="11" fillId="0" borderId="0" applyFont="0" applyFill="0" applyBorder="0" applyAlignment="0" applyProtection="0"/>
    <xf numFmtId="0" fontId="45" fillId="25" borderId="0"/>
    <xf numFmtId="0" fontId="47" fillId="114" borderId="0" applyNumberFormat="0" applyBorder="0" applyAlignment="0" applyProtection="0"/>
    <xf numFmtId="0" fontId="149" fillId="0" borderId="0">
      <alignment horizontal="left"/>
    </xf>
    <xf numFmtId="0" fontId="54" fillId="90" borderId="0" applyNumberFormat="0" applyBorder="0" applyAlignment="0" applyProtection="0">
      <alignment vertical="center"/>
    </xf>
    <xf numFmtId="0" fontId="47" fillId="120" borderId="0" applyNumberFormat="0" applyBorder="0" applyAlignment="0" applyProtection="0">
      <alignment vertical="center"/>
    </xf>
    <xf numFmtId="222" fontId="11" fillId="0" borderId="0" applyFont="0" applyFill="0" applyBorder="0" applyAlignment="0" applyProtection="0"/>
    <xf numFmtId="178" fontId="11" fillId="0" borderId="0">
      <alignment vertical="center"/>
    </xf>
    <xf numFmtId="0" fontId="150" fillId="121" borderId="42">
      <protection locked="0"/>
    </xf>
    <xf numFmtId="0" fontId="32" fillId="16" borderId="0" applyNumberFormat="0" applyBorder="0" applyAlignment="0" applyProtection="0">
      <alignment vertical="center"/>
    </xf>
    <xf numFmtId="0" fontId="32" fillId="59" borderId="0" applyNumberFormat="0" applyBorder="0" applyAlignment="0" applyProtection="0"/>
    <xf numFmtId="0" fontId="87" fillId="15" borderId="0" applyNumberFormat="0" applyBorder="0" applyAlignment="0" applyProtection="0">
      <alignment vertical="center"/>
    </xf>
    <xf numFmtId="0" fontId="32" fillId="45" borderId="0"/>
    <xf numFmtId="0" fontId="32" fillId="107" borderId="0" applyNumberFormat="0" applyBorder="0" applyAlignment="0" applyProtection="0"/>
    <xf numFmtId="0" fontId="32" fillId="122" borderId="0" applyNumberFormat="0" applyBorder="0" applyAlignment="0" applyProtection="0"/>
    <xf numFmtId="0" fontId="151" fillId="0" borderId="0"/>
    <xf numFmtId="0" fontId="72" fillId="2" borderId="0" applyNumberFormat="0" applyBorder="0" applyAlignment="0" applyProtection="0">
      <alignment vertical="center"/>
    </xf>
    <xf numFmtId="0" fontId="32" fillId="123" borderId="0" applyNumberFormat="0" applyBorder="0" applyAlignment="0" applyProtection="0"/>
    <xf numFmtId="0" fontId="32" fillId="53" borderId="0" applyNumberFormat="0" applyBorder="0" applyAlignment="0" applyProtection="0">
      <alignment vertical="center"/>
    </xf>
    <xf numFmtId="0" fontId="52" fillId="124" borderId="0" applyNumberFormat="0" applyBorder="0" applyAlignment="0" applyProtection="0">
      <alignment vertical="center"/>
    </xf>
    <xf numFmtId="0" fontId="115" fillId="0" borderId="0" applyProtection="0"/>
    <xf numFmtId="0" fontId="32" fillId="15" borderId="0" applyNumberFormat="0" applyBorder="0" applyAlignment="0" applyProtection="0"/>
    <xf numFmtId="195" fontId="77" fillId="0" borderId="0" applyProtection="0"/>
    <xf numFmtId="0" fontId="114" fillId="0" borderId="12" applyNumberFormat="0" applyFill="0" applyAlignment="0" applyProtection="0">
      <alignment vertical="center"/>
    </xf>
    <xf numFmtId="0" fontId="32" fillId="41" borderId="0"/>
    <xf numFmtId="9" fontId="12" fillId="0" borderId="0" applyFont="0" applyFill="0" applyBorder="0" applyAlignment="0" applyProtection="0">
      <alignment vertical="center"/>
    </xf>
    <xf numFmtId="0" fontId="32" fillId="84" borderId="0" applyNumberFormat="0" applyBorder="0" applyAlignment="0" applyProtection="0"/>
    <xf numFmtId="0" fontId="129" fillId="0" borderId="37" applyProtection="0"/>
    <xf numFmtId="49" fontId="125" fillId="2" borderId="0">
      <alignment horizontal="right" vertical="top"/>
    </xf>
    <xf numFmtId="0" fontId="3" fillId="0" borderId="29" applyNumberFormat="0" applyFill="0" applyAlignment="0" applyProtection="0">
      <alignment vertical="center"/>
    </xf>
    <xf numFmtId="186" fontId="40" fillId="0" borderId="0" applyFont="0" applyFill="0" applyBorder="0" applyAlignment="0" applyProtection="0"/>
    <xf numFmtId="217" fontId="43" fillId="0" borderId="0" applyFont="0" applyFill="0" applyBorder="0" applyAlignment="0" applyProtection="0"/>
    <xf numFmtId="0" fontId="52" fillId="125" borderId="0" applyNumberFormat="0" applyBorder="0" applyAlignment="0" applyProtection="0">
      <alignment vertical="center"/>
    </xf>
    <xf numFmtId="0" fontId="87" fillId="18" borderId="0" applyNumberFormat="0" applyBorder="0" applyAlignment="0" applyProtection="0">
      <alignment vertical="center"/>
    </xf>
    <xf numFmtId="244" fontId="3" fillId="0" borderId="0" applyFont="0" applyFill="0" applyBorder="0" applyAlignment="0" applyProtection="0"/>
    <xf numFmtId="0" fontId="152" fillId="0" borderId="0" applyNumberFormat="0" applyBorder="0" applyAlignment="0" applyProtection="0">
      <alignment vertical="top"/>
      <protection locked="0"/>
    </xf>
    <xf numFmtId="0" fontId="32" fillId="40" borderId="0"/>
    <xf numFmtId="245" fontId="3" fillId="0" borderId="0" applyFont="0" applyFill="0" applyBorder="0" applyAlignment="0" applyProtection="0"/>
    <xf numFmtId="0" fontId="153" fillId="0" borderId="0"/>
    <xf numFmtId="0" fontId="123" fillId="0" borderId="0">
      <alignment horizontal="center" wrapText="1"/>
      <protection locked="0"/>
    </xf>
    <xf numFmtId="0" fontId="37" fillId="15" borderId="0" applyProtection="0"/>
    <xf numFmtId="0" fontId="37" fillId="15" borderId="0"/>
    <xf numFmtId="0" fontId="40" fillId="0" borderId="0" applyFont="0" applyFill="0" applyBorder="0" applyAlignment="0" applyProtection="0"/>
    <xf numFmtId="37" fontId="87" fillId="0" borderId="0">
      <alignment vertical="center"/>
    </xf>
    <xf numFmtId="9" fontId="154" fillId="0" borderId="0" applyFont="0" applyFill="0" applyBorder="0" applyAlignment="0" applyProtection="0"/>
    <xf numFmtId="0" fontId="51" fillId="8" borderId="0" applyNumberFormat="0" applyBorder="0" applyAlignment="0" applyProtection="0">
      <alignment vertical="center"/>
    </xf>
    <xf numFmtId="0" fontId="52" fillId="126" borderId="0" applyNumberFormat="0" applyBorder="0" applyAlignment="0" applyProtection="0">
      <alignment vertical="center"/>
    </xf>
    <xf numFmtId="190" fontId="93" fillId="0" borderId="0" applyFont="0" applyFill="0" applyBorder="0" applyAlignment="0" applyProtection="0"/>
    <xf numFmtId="188" fontId="40" fillId="0" borderId="0" applyFont="0" applyFill="0" applyBorder="0" applyAlignment="0" applyProtection="0"/>
    <xf numFmtId="0" fontId="72" fillId="26" borderId="0" applyNumberFormat="0" applyBorder="0" applyAlignment="0" applyProtection="0">
      <alignment vertical="center"/>
    </xf>
    <xf numFmtId="0" fontId="155" fillId="0" borderId="0"/>
    <xf numFmtId="0" fontId="156" fillId="31" borderId="21" applyNumberFormat="0" applyAlignment="0" applyProtection="0">
      <alignment vertical="center"/>
    </xf>
    <xf numFmtId="246" fontId="77" fillId="0" borderId="0" applyFill="0" applyBorder="0" applyAlignment="0"/>
    <xf numFmtId="0" fontId="3" fillId="71" borderId="0" applyNumberFormat="0" applyBorder="0" applyAlignment="0" applyProtection="0">
      <alignment vertical="center"/>
    </xf>
    <xf numFmtId="10" fontId="3" fillId="0" borderId="0" applyFont="0" applyFill="0" applyBorder="0" applyAlignment="0" applyProtection="0">
      <alignment vertical="center"/>
    </xf>
    <xf numFmtId="10" fontId="3" fillId="0" borderId="0"/>
    <xf numFmtId="206" fontId="40" fillId="0" borderId="0" applyFont="0" applyFill="0" applyBorder="0" applyAlignment="0" applyProtection="0"/>
    <xf numFmtId="0" fontId="3" fillId="0" borderId="0"/>
    <xf numFmtId="0" fontId="12" fillId="0" borderId="0">
      <alignment vertical="center"/>
    </xf>
    <xf numFmtId="226" fontId="157" fillId="106" borderId="0"/>
    <xf numFmtId="0" fontId="47" fillId="120" borderId="0" applyNumberFormat="0" applyBorder="0" applyAlignment="0" applyProtection="0"/>
    <xf numFmtId="0" fontId="35" fillId="0" borderId="0">
      <alignment vertical="center"/>
      <protection locked="0"/>
    </xf>
    <xf numFmtId="186" fontId="6" fillId="0" borderId="0" applyFont="0" applyFill="0" applyBorder="0" applyAlignment="0" applyProtection="0"/>
    <xf numFmtId="0" fontId="52" fillId="127" borderId="0" applyNumberFormat="0" applyBorder="0" applyAlignment="0" applyProtection="0">
      <alignment vertical="center"/>
    </xf>
    <xf numFmtId="0" fontId="32" fillId="119" borderId="0" applyNumberFormat="0" applyBorder="0" applyAlignment="0" applyProtection="0">
      <alignment vertical="center"/>
    </xf>
    <xf numFmtId="0" fontId="32" fillId="45" borderId="0" applyProtection="0"/>
    <xf numFmtId="0" fontId="40" fillId="0" borderId="9" applyNumberFormat="0" applyFill="0" applyProtection="0">
      <alignment horizontal="right"/>
    </xf>
    <xf numFmtId="0" fontId="32" fillId="10" borderId="0" applyNumberFormat="0" applyBorder="0" applyAlignment="0" applyProtection="0">
      <alignment vertical="center"/>
    </xf>
    <xf numFmtId="0" fontId="32" fillId="25" borderId="0" applyNumberFormat="0" applyBorder="0" applyAlignment="0" applyProtection="0">
      <alignment vertical="center"/>
    </xf>
    <xf numFmtId="0" fontId="97" fillId="0" borderId="0"/>
    <xf numFmtId="237" fontId="40" fillId="0" borderId="0" applyFill="0" applyBorder="0" applyAlignment="0"/>
    <xf numFmtId="0" fontId="72" fillId="41" borderId="0" applyNumberFormat="0" applyBorder="0" applyAlignment="0" applyProtection="0">
      <alignment vertical="center"/>
    </xf>
    <xf numFmtId="0" fontId="47" fillId="41" borderId="0" applyNumberFormat="0" applyBorder="0" applyAlignment="0" applyProtection="0"/>
    <xf numFmtId="0" fontId="47" fillId="0" borderId="0" applyNumberFormat="0" applyBorder="0" applyProtection="0">
      <alignment vertical="center"/>
    </xf>
    <xf numFmtId="15" fontId="3" fillId="0" borderId="0" applyFont="0" applyFill="0" applyBorder="0" applyAlignment="0" applyProtection="0"/>
    <xf numFmtId="9" fontId="1" fillId="0" borderId="0" applyFont="0" applyFill="0" applyBorder="0" applyAlignment="0" applyProtection="0"/>
    <xf numFmtId="235" fontId="40" fillId="0" borderId="0" applyFont="0" applyFill="0" applyBorder="0" applyAlignment="0" applyProtection="0"/>
    <xf numFmtId="0" fontId="32" fillId="91" borderId="0" applyNumberFormat="0" applyBorder="0" applyAlignment="0" applyProtection="0">
      <alignment vertical="center"/>
    </xf>
    <xf numFmtId="0" fontId="135" fillId="6" borderId="0" applyNumberFormat="0" applyBorder="0" applyAlignment="0" applyProtection="0">
      <alignment vertical="center"/>
    </xf>
    <xf numFmtId="0" fontId="68" fillId="31" borderId="21"/>
    <xf numFmtId="49" fontId="158" fillId="2" borderId="0">
      <alignment horizontal="center" vertical="center"/>
    </xf>
    <xf numFmtId="49" fontId="125" fillId="2" borderId="0">
      <alignment horizontal="center" vertical="center"/>
    </xf>
    <xf numFmtId="49" fontId="125" fillId="2" borderId="0">
      <alignment horizontal="right" vertical="center"/>
    </xf>
    <xf numFmtId="0" fontId="52" fillId="128" borderId="0" applyNumberFormat="0" applyBorder="0" applyAlignment="0" applyProtection="0">
      <alignment vertical="center"/>
    </xf>
    <xf numFmtId="0" fontId="47" fillId="129" borderId="0" applyNumberFormat="0" applyBorder="0" applyAlignment="0" applyProtection="0"/>
    <xf numFmtId="37" fontId="3" fillId="0" borderId="0"/>
    <xf numFmtId="0" fontId="47" fillId="8" borderId="0" applyNumberFormat="0" applyBorder="0" applyAlignment="0" applyProtection="0"/>
    <xf numFmtId="0" fontId="115" fillId="0" borderId="0">
      <alignment vertical="center"/>
    </xf>
    <xf numFmtId="247" fontId="144" fillId="0" borderId="0" applyFont="0" applyFill="0" applyBorder="0" applyAlignment="0" applyProtection="0"/>
    <xf numFmtId="0" fontId="37" fillId="53" borderId="0"/>
    <xf numFmtId="0" fontId="52" fillId="130" borderId="0" applyNumberFormat="0" applyBorder="0" applyAlignment="0" applyProtection="0">
      <alignment vertical="center"/>
    </xf>
    <xf numFmtId="216" fontId="67" fillId="0" borderId="0" applyFont="0" applyFill="0" applyBorder="0" applyAlignment="0" applyProtection="0"/>
    <xf numFmtId="0" fontId="32" fillId="35" borderId="0" applyNumberFormat="0" applyBorder="0" applyAlignment="0" applyProtection="0"/>
    <xf numFmtId="9" fontId="159" fillId="0" borderId="0" applyFont="0" applyFill="0" applyBorder="0" applyAlignment="0" applyProtection="0"/>
    <xf numFmtId="2" fontId="115" fillId="0" borderId="0">
      <alignment vertical="center"/>
    </xf>
    <xf numFmtId="178" fontId="11" fillId="0" borderId="0"/>
    <xf numFmtId="0" fontId="40" fillId="0" borderId="0" applyBorder="0">
      <alignment vertical="center"/>
    </xf>
    <xf numFmtId="0" fontId="5" fillId="0" borderId="0">
      <alignment vertical="center"/>
    </xf>
    <xf numFmtId="0" fontId="3" fillId="0" borderId="35" applyNumberFormat="0" applyAlignment="0" applyProtection="0">
      <alignment horizontal="left" vertical="center"/>
    </xf>
    <xf numFmtId="189" fontId="3" fillId="0" borderId="0" applyFont="0" applyFill="0" applyBorder="0" applyAlignment="0" applyProtection="0"/>
    <xf numFmtId="227" fontId="6" fillId="0" borderId="0" applyFont="0" applyFill="0" applyBorder="0" applyAlignment="0" applyProtection="0"/>
    <xf numFmtId="38" fontId="93" fillId="0" borderId="0" applyFont="0" applyFill="0" applyBorder="0" applyAlignment="0" applyProtection="0"/>
    <xf numFmtId="186" fontId="3" fillId="0" borderId="0"/>
    <xf numFmtId="0" fontId="3" fillId="80" borderId="0" applyNumberFormat="0" applyBorder="0" applyAlignment="0" applyProtection="0">
      <alignment vertical="center"/>
    </xf>
    <xf numFmtId="0" fontId="47" fillId="18" borderId="0" applyNumberFormat="0" applyBorder="0" applyAlignment="0" applyProtection="0">
      <alignment vertical="center"/>
    </xf>
    <xf numFmtId="0" fontId="81" fillId="0" borderId="25" applyNumberFormat="0" applyFill="0" applyAlignment="0" applyProtection="0"/>
    <xf numFmtId="0" fontId="48" fillId="0" borderId="15" applyNumberFormat="0" applyFill="0" applyAlignment="0" applyProtection="0"/>
    <xf numFmtId="0" fontId="3" fillId="0" borderId="0">
      <alignment vertical="center"/>
    </xf>
    <xf numFmtId="0" fontId="93" fillId="131" borderId="0" applyNumberFormat="0" applyFont="0" applyBorder="0" applyAlignment="0" applyProtection="0"/>
    <xf numFmtId="0" fontId="32" fillId="4" borderId="0"/>
    <xf numFmtId="0" fontId="105" fillId="6" borderId="0" applyNumberFormat="0" applyBorder="0" applyAlignment="0" applyProtection="0">
      <alignment vertical="center"/>
    </xf>
    <xf numFmtId="177" fontId="43" fillId="0" borderId="0" applyFont="0" applyFill="0" applyBorder="0" applyAlignment="0" applyProtection="0"/>
    <xf numFmtId="179" fontId="6" fillId="0" borderId="0" applyFont="0" applyFill="0" applyBorder="0" applyAlignment="0" applyProtection="0"/>
    <xf numFmtId="9" fontId="43" fillId="0" borderId="0" applyFont="0" applyFill="0" applyBorder="0" applyAlignment="0" applyProtection="0"/>
    <xf numFmtId="0" fontId="5" fillId="0" borderId="0"/>
    <xf numFmtId="180" fontId="11" fillId="0" borderId="0"/>
    <xf numFmtId="0" fontId="54" fillId="42" borderId="0" applyNumberFormat="0" applyBorder="0" applyAlignment="0" applyProtection="0">
      <alignment vertical="center"/>
    </xf>
    <xf numFmtId="232" fontId="11" fillId="0" borderId="0" applyProtection="0"/>
    <xf numFmtId="0" fontId="54" fillId="0" borderId="30" applyNumberFormat="0" applyFill="0" applyAlignment="0" applyProtection="0">
      <alignment vertical="center"/>
    </xf>
    <xf numFmtId="0" fontId="51" fillId="114" borderId="0" applyNumberFormat="0" applyBorder="0" applyAlignment="0" applyProtection="0"/>
    <xf numFmtId="0" fontId="52" fillId="132" borderId="0" applyNumberFormat="0" applyBorder="0" applyAlignment="0" applyProtection="0">
      <alignment vertical="center"/>
    </xf>
    <xf numFmtId="0" fontId="38" fillId="8" borderId="1" applyNumberFormat="0" applyBorder="0" applyAlignment="0" applyProtection="0"/>
    <xf numFmtId="0" fontId="3" fillId="0" borderId="0"/>
    <xf numFmtId="0" fontId="52" fillId="76" borderId="0" applyNumberFormat="0" applyBorder="0" applyAlignment="0" applyProtection="0">
      <alignment vertical="center"/>
    </xf>
    <xf numFmtId="41" fontId="35" fillId="0" borderId="0" applyFont="0" applyFill="0" applyBorder="0" applyAlignment="0" applyProtection="0"/>
    <xf numFmtId="0" fontId="98" fillId="0" borderId="0" applyProtection="0"/>
    <xf numFmtId="9" fontId="3" fillId="0" borderId="0"/>
    <xf numFmtId="0" fontId="160" fillId="6" borderId="0" applyNumberFormat="0" applyBorder="0" applyAlignment="0" applyProtection="0">
      <alignment vertical="center"/>
    </xf>
    <xf numFmtId="0" fontId="3" fillId="33" borderId="0" applyNumberFormat="0" applyBorder="0" applyAlignment="0" applyProtection="0">
      <alignment vertical="center"/>
    </xf>
    <xf numFmtId="0" fontId="54" fillId="17" borderId="0" applyNumberFormat="0" applyBorder="0" applyAlignment="0" applyProtection="0">
      <alignment vertical="center"/>
    </xf>
    <xf numFmtId="226" fontId="92" fillId="0" borderId="0" applyFont="0" applyFill="0" applyBorder="0" applyAlignment="0" applyProtection="0"/>
    <xf numFmtId="39" fontId="92" fillId="0" borderId="0" applyFont="0" applyFill="0" applyBorder="0" applyAlignment="0" applyProtection="0"/>
    <xf numFmtId="0" fontId="152" fillId="0" borderId="0" applyNumberFormat="0" applyFill="0" applyBorder="0" applyAlignment="0" applyProtection="0">
      <alignment vertical="top"/>
      <protection locked="0"/>
    </xf>
    <xf numFmtId="0" fontId="5" fillId="0" borderId="0" applyFill="0" applyBorder="0" applyAlignment="0"/>
    <xf numFmtId="0" fontId="32" fillId="5" borderId="0"/>
    <xf numFmtId="0" fontId="54" fillId="21" borderId="0" applyNumberFormat="0" applyBorder="0" applyAlignment="0" applyProtection="0">
      <alignment vertical="center"/>
    </xf>
    <xf numFmtId="0" fontId="3" fillId="131" borderId="0" applyNumberFormat="0" applyFont="0" applyBorder="0" applyAlignment="0" applyProtection="0"/>
    <xf numFmtId="0" fontId="125" fillId="2" borderId="0">
      <alignment horizontal="right" vertical="center"/>
    </xf>
    <xf numFmtId="0" fontId="1" fillId="6" borderId="0" applyNumberFormat="0" applyBorder="0" applyAlignment="0" applyProtection="0">
      <alignment vertical="center"/>
    </xf>
    <xf numFmtId="0" fontId="47" fillId="44" borderId="0" applyNumberFormat="0" applyBorder="0" applyAlignment="0" applyProtection="0"/>
    <xf numFmtId="0" fontId="3" fillId="4" borderId="0" applyNumberFormat="0" applyBorder="0" applyAlignment="0" applyProtection="0"/>
    <xf numFmtId="0" fontId="3" fillId="45" borderId="0" applyNumberFormat="0" applyBorder="0" applyAlignment="0" applyProtection="0">
      <alignment vertical="center"/>
    </xf>
    <xf numFmtId="232" fontId="11" fillId="0" borderId="0">
      <alignment vertical="center"/>
    </xf>
    <xf numFmtId="180" fontId="11" fillId="0" borderId="0" applyProtection="0"/>
    <xf numFmtId="192" fontId="40" fillId="0" borderId="0" applyFont="0" applyFill="0" applyBorder="0" applyAlignment="0" applyProtection="0"/>
    <xf numFmtId="43" fontId="155" fillId="0" borderId="0" applyFont="0" applyFill="0" applyBorder="0" applyAlignment="0" applyProtection="0">
      <alignment vertical="center"/>
    </xf>
    <xf numFmtId="0" fontId="37" fillId="18" borderId="0"/>
    <xf numFmtId="0" fontId="32" fillId="26" borderId="0" applyNumberFormat="0" applyBorder="0" applyAlignment="0" applyProtection="0">
      <alignment vertical="center"/>
    </xf>
    <xf numFmtId="4" fontId="106" fillId="0" borderId="0" applyFont="0" applyFill="0" applyBorder="0" applyAlignment="0" applyProtection="0"/>
    <xf numFmtId="0" fontId="161" fillId="0" borderId="9" applyNumberFormat="0" applyFill="0" applyProtection="0">
      <alignment horizontal="center"/>
    </xf>
    <xf numFmtId="0" fontId="125" fillId="0" borderId="0">
      <alignment vertical="center"/>
    </xf>
    <xf numFmtId="0" fontId="94" fillId="0" borderId="0" applyProtection="0"/>
    <xf numFmtId="0" fontId="47" fillId="41" borderId="0"/>
    <xf numFmtId="201" fontId="6" fillId="0" borderId="0" applyFont="0" applyFill="0" applyBorder="0" applyAlignment="0" applyProtection="0"/>
    <xf numFmtId="0" fontId="162" fillId="0" borderId="0" applyNumberFormat="0" applyFill="0">
      <alignment horizontal="left" vertical="center"/>
    </xf>
    <xf numFmtId="0" fontId="51" fillId="4" borderId="0" applyProtection="0"/>
    <xf numFmtId="0" fontId="52" fillId="133" borderId="0" applyNumberFormat="0" applyBorder="0" applyAlignment="0" applyProtection="0">
      <alignment vertical="center"/>
    </xf>
    <xf numFmtId="0" fontId="54" fillId="133" borderId="0" applyNumberFormat="0" applyBorder="0" applyAlignment="0" applyProtection="0">
      <alignment vertical="center"/>
    </xf>
    <xf numFmtId="0" fontId="3" fillId="0" borderId="0">
      <alignment vertical="center"/>
    </xf>
    <xf numFmtId="0" fontId="87" fillId="80" borderId="0" applyNumberFormat="0" applyBorder="0" applyAlignment="0" applyProtection="0">
      <alignment vertical="center"/>
    </xf>
    <xf numFmtId="9" fontId="3" fillId="0" borderId="0" applyFont="0" applyFill="0" applyBorder="0" applyAlignment="0" applyProtection="0"/>
    <xf numFmtId="0" fontId="163" fillId="0" borderId="0" applyNumberFormat="0" applyFill="0" applyBorder="0" applyAlignment="0" applyProtection="0"/>
    <xf numFmtId="0" fontId="3" fillId="31" borderId="21" applyNumberFormat="0" applyAlignment="0" applyProtection="0">
      <alignment vertical="center"/>
    </xf>
    <xf numFmtId="0" fontId="52" fillId="134" borderId="0" applyNumberFormat="0" applyBorder="0" applyAlignment="0" applyProtection="0">
      <alignment vertical="center"/>
    </xf>
    <xf numFmtId="0" fontId="54" fillId="128" borderId="0" applyNumberFormat="0" applyBorder="0" applyAlignment="0" applyProtection="0">
      <alignment vertical="center"/>
    </xf>
    <xf numFmtId="14" fontId="77" fillId="0" borderId="0" applyFill="0" applyBorder="0" applyAlignment="0"/>
    <xf numFmtId="0" fontId="54" fillId="58" borderId="0" applyNumberFormat="0" applyBorder="0" applyAlignment="0" applyProtection="0">
      <alignment vertical="center"/>
    </xf>
    <xf numFmtId="0" fontId="164" fillId="0" borderId="0"/>
    <xf numFmtId="0" fontId="47" fillId="6" borderId="0" applyNumberFormat="0" applyBorder="0" applyAlignment="0" applyProtection="0"/>
    <xf numFmtId="204" fontId="144" fillId="0" borderId="0" applyFont="0" applyFill="0" applyBorder="0" applyAlignment="0" applyProtection="0"/>
    <xf numFmtId="0" fontId="54" fillId="86" borderId="0" applyNumberFormat="0" applyBorder="0" applyAlignment="0" applyProtection="0">
      <alignment vertical="center"/>
    </xf>
    <xf numFmtId="41" fontId="35" fillId="0" borderId="0" applyFont="0" applyFill="0" applyBorder="0" applyAlignment="0" applyProtection="0">
      <alignment vertical="center"/>
    </xf>
    <xf numFmtId="0" fontId="87" fillId="71" borderId="0" applyNumberFormat="0" applyBorder="0" applyAlignment="0" applyProtection="0">
      <alignment vertical="center"/>
    </xf>
    <xf numFmtId="0" fontId="3" fillId="0" borderId="32" applyNumberFormat="0" applyFill="0" applyAlignment="0" applyProtection="0">
      <alignment vertical="center"/>
    </xf>
    <xf numFmtId="0" fontId="5" fillId="0" borderId="32" applyNumberFormat="0" applyFill="0" applyAlignment="0" applyProtection="0">
      <alignment vertical="center"/>
    </xf>
    <xf numFmtId="0" fontId="41" fillId="9" borderId="13" applyProtection="0"/>
    <xf numFmtId="0" fontId="3" fillId="8" borderId="11" applyProtection="0"/>
    <xf numFmtId="0" fontId="165" fillId="0" borderId="33"/>
    <xf numFmtId="0" fontId="51" fillId="8" borderId="0" applyNumberFormat="0" applyBorder="0" applyAlignment="0" applyProtection="0"/>
    <xf numFmtId="0" fontId="87" fillId="53" borderId="0" applyNumberFormat="0" applyBorder="0" applyAlignment="0" applyProtection="0">
      <alignment vertical="center"/>
    </xf>
    <xf numFmtId="0" fontId="60" fillId="9" borderId="13" applyNumberFormat="0" applyAlignment="0" applyProtection="0"/>
    <xf numFmtId="239" fontId="93" fillId="0" borderId="0" applyFont="0" applyFill="0" applyBorder="0" applyAlignment="0" applyProtection="0"/>
    <xf numFmtId="0" fontId="81" fillId="0" borderId="25"/>
    <xf numFmtId="0" fontId="20" fillId="0" borderId="0">
      <protection locked="0"/>
    </xf>
    <xf numFmtId="0" fontId="32" fillId="44" borderId="0" applyNumberFormat="0" applyBorder="0" applyAlignment="0" applyProtection="0"/>
    <xf numFmtId="0" fontId="47" fillId="44" borderId="0"/>
    <xf numFmtId="0" fontId="32" fillId="120" borderId="0" applyNumberFormat="0" applyBorder="0" applyAlignment="0" applyProtection="0"/>
    <xf numFmtId="0" fontId="51" fillId="4" borderId="0" applyNumberFormat="0" applyBorder="0" applyAlignment="0" applyProtection="0"/>
    <xf numFmtId="213" fontId="40" fillId="0" borderId="36">
      <protection locked="0"/>
    </xf>
    <xf numFmtId="230" fontId="40" fillId="0" borderId="7" applyFill="0" applyProtection="0">
      <alignment horizontal="right"/>
    </xf>
    <xf numFmtId="9" fontId="166" fillId="0" borderId="0" applyNumberFormat="0" applyFill="0" applyBorder="0" applyAlignment="0">
      <protection locked="0"/>
    </xf>
    <xf numFmtId="41" fontId="40" fillId="0" borderId="0" applyFont="0" applyBorder="0" applyAlignment="0" applyProtection="0">
      <alignment vertical="center"/>
    </xf>
    <xf numFmtId="0" fontId="32" fillId="45" borderId="0" applyNumberFormat="0" applyBorder="0" applyAlignment="0" applyProtection="0"/>
    <xf numFmtId="0" fontId="32" fillId="135" borderId="0" applyNumberFormat="0" applyBorder="0" applyAlignment="0" applyProtection="0"/>
    <xf numFmtId="0" fontId="5" fillId="0" borderId="0" applyNumberFormat="0" applyFill="0" applyBorder="0" applyAlignment="0" applyProtection="0">
      <alignment vertical="center"/>
    </xf>
    <xf numFmtId="0" fontId="33" fillId="45" borderId="0" applyProtection="0"/>
    <xf numFmtId="0" fontId="9" fillId="0" borderId="0"/>
    <xf numFmtId="0" fontId="163" fillId="0" borderId="0" applyNumberFormat="0" applyFill="0" applyBorder="0" applyAlignment="0" applyProtection="0">
      <alignment vertical="center"/>
    </xf>
    <xf numFmtId="9" fontId="77" fillId="0" borderId="0" applyFont="0" applyFill="0" applyBorder="0" applyAlignment="0" applyProtection="0">
      <alignment vertical="center"/>
    </xf>
    <xf numFmtId="0" fontId="32" fillId="26" borderId="0"/>
    <xf numFmtId="0" fontId="40" fillId="0" borderId="0" applyNumberFormat="0" applyFont="0" applyBorder="0" applyAlignment="0" applyProtection="0">
      <alignment vertical="center"/>
    </xf>
    <xf numFmtId="0" fontId="32" fillId="4" borderId="0" applyNumberFormat="0" applyBorder="0" applyAlignment="0" applyProtection="0"/>
    <xf numFmtId="0" fontId="115" fillId="0" borderId="36" applyProtection="0"/>
    <xf numFmtId="231" fontId="40" fillId="0" borderId="0" applyFont="0" applyFill="0" applyBorder="0" applyAlignment="0" applyProtection="0"/>
    <xf numFmtId="0" fontId="47" fillId="84" borderId="0" applyNumberFormat="0" applyBorder="0" applyAlignment="0" applyProtection="0">
      <alignment vertical="center"/>
    </xf>
    <xf numFmtId="217" fontId="3" fillId="0" borderId="0">
      <alignment vertical="center"/>
    </xf>
    <xf numFmtId="0" fontId="32" fillId="101" borderId="0" applyNumberFormat="0" applyBorder="0" applyAlignment="0" applyProtection="0"/>
    <xf numFmtId="186" fontId="147" fillId="0" borderId="0" applyFont="0" applyFill="0" applyBorder="0" applyAlignment="0" applyProtection="0"/>
    <xf numFmtId="0" fontId="32" fillId="33" borderId="0" applyNumberFormat="0" applyBorder="0" applyAlignment="0" applyProtection="0">
      <alignment vertical="center"/>
    </xf>
    <xf numFmtId="195" fontId="77" fillId="0" borderId="0" applyFill="0" applyBorder="0" applyAlignment="0"/>
    <xf numFmtId="178" fontId="3" fillId="0" borderId="0">
      <alignment vertical="center"/>
    </xf>
    <xf numFmtId="180" fontId="128" fillId="0" borderId="0">
      <alignment vertical="center"/>
    </xf>
    <xf numFmtId="212" fontId="40" fillId="0" borderId="0" applyFont="0" applyFill="0" applyBorder="0" applyAlignment="0" applyProtection="0"/>
    <xf numFmtId="195" fontId="77" fillId="0" borderId="0" applyBorder="0" applyAlignment="0">
      <alignment vertical="center"/>
    </xf>
    <xf numFmtId="238" fontId="3" fillId="0" borderId="0">
      <alignment vertical="center"/>
    </xf>
    <xf numFmtId="0" fontId="167" fillId="0" borderId="0">
      <alignment horizontal="center"/>
    </xf>
    <xf numFmtId="0" fontId="3" fillId="59" borderId="0" applyNumberFormat="0" applyBorder="0" applyAlignment="0" applyProtection="0"/>
    <xf numFmtId="0" fontId="11" fillId="0" borderId="0" applyNumberFormat="0" applyFont="0" applyFill="0" applyBorder="0" applyProtection="0">
      <alignment horizontal="left" vertical="center"/>
    </xf>
    <xf numFmtId="4" fontId="3" fillId="0" borderId="0" applyFont="0" applyFill="0" applyBorder="0" applyAlignment="0" applyProtection="0"/>
    <xf numFmtId="4" fontId="93" fillId="0" borderId="0" applyFont="0" applyFill="0" applyBorder="0" applyAlignment="0" applyProtection="0"/>
    <xf numFmtId="49" fontId="77" fillId="0" borderId="0" applyFill="0" applyBorder="0" applyAlignment="0"/>
    <xf numFmtId="3" fontId="168" fillId="0" borderId="0"/>
    <xf numFmtId="0" fontId="169" fillId="0" borderId="43" applyNumberFormat="0" applyFill="0" applyProtection="0">
      <alignment horizontal="center"/>
    </xf>
    <xf numFmtId="0" fontId="43" fillId="0" borderId="0" applyNumberFormat="0" applyFill="0" applyBorder="0" applyAlignment="0" applyProtection="0"/>
    <xf numFmtId="0" fontId="79" fillId="0" borderId="0"/>
    <xf numFmtId="0" fontId="170" fillId="0" borderId="8">
      <alignment horizontal="center"/>
    </xf>
    <xf numFmtId="38" fontId="3" fillId="0" borderId="0" applyFill="0" applyBorder="0" applyAlignment="0" applyProtection="0"/>
    <xf numFmtId="198" fontId="92" fillId="0" borderId="0" applyFont="0" applyFill="0" applyBorder="0" applyAlignment="0" applyProtection="0"/>
    <xf numFmtId="241" fontId="92" fillId="0" borderId="0" applyFont="0" applyFill="0" applyBorder="0" applyAlignment="0" applyProtection="0"/>
    <xf numFmtId="37" fontId="67" fillId="0" borderId="0" applyFont="0" applyFill="0" applyBorder="0" applyAlignment="0" applyProtection="0"/>
    <xf numFmtId="39" fontId="67" fillId="0" borderId="0" applyFont="0" applyFill="0" applyBorder="0" applyAlignment="0" applyProtection="0"/>
    <xf numFmtId="185" fontId="40" fillId="0" borderId="0"/>
    <xf numFmtId="0" fontId="123" fillId="0" borderId="0" applyNumberFormat="0" applyFill="0" applyBorder="0" applyAlignment="0" applyProtection="0">
      <alignment vertical="center"/>
    </xf>
    <xf numFmtId="0" fontId="171" fillId="0" borderId="0" applyNumberFormat="0" applyAlignment="0">
      <alignment horizontal="left"/>
    </xf>
    <xf numFmtId="0" fontId="164" fillId="0" borderId="0" applyNumberFormat="0" applyAlignment="0"/>
    <xf numFmtId="186" fontId="3" fillId="0" borderId="0" applyFont="0" applyFill="0" applyBorder="0" applyAlignment="0" applyProtection="0">
      <alignment vertical="center"/>
    </xf>
    <xf numFmtId="186" fontId="40" fillId="0" borderId="0" applyFont="0" applyBorder="0" applyAlignment="0" applyProtection="0">
      <alignment vertical="center"/>
    </xf>
    <xf numFmtId="219" fontId="3" fillId="0" borderId="0" applyFill="0" applyBorder="0" applyAlignment="0" applyProtection="0"/>
    <xf numFmtId="178" fontId="11" fillId="0" borderId="0" applyProtection="0"/>
    <xf numFmtId="15" fontId="93" fillId="0" borderId="0"/>
    <xf numFmtId="43" fontId="40" fillId="0" borderId="0" applyFont="0" applyFill="0" applyBorder="0" applyAlignment="0" applyProtection="0"/>
    <xf numFmtId="0" fontId="6" fillId="0" borderId="0" applyNumberFormat="0" applyFill="0" applyBorder="0" applyAlignment="0" applyProtection="0"/>
    <xf numFmtId="2" fontId="115" fillId="0" borderId="0" applyProtection="0">
      <alignment vertical="center"/>
    </xf>
    <xf numFmtId="2" fontId="3" fillId="0" borderId="0" applyProtection="0"/>
    <xf numFmtId="38" fontId="38" fillId="10" borderId="0" applyNumberFormat="0" applyBorder="0" applyAlignment="0" applyProtection="0">
      <alignment vertical="center"/>
    </xf>
    <xf numFmtId="0" fontId="38" fillId="10" borderId="0" applyNumberFormat="0" applyBorder="0" applyAlignment="0" applyProtection="0"/>
    <xf numFmtId="0" fontId="32" fillId="136" borderId="0" applyNumberFormat="0" applyBorder="0" applyAlignment="0" applyProtection="0"/>
    <xf numFmtId="9" fontId="43" fillId="0" borderId="0" applyFont="0" applyBorder="0" applyAlignment="0" applyProtection="0">
      <alignment vertical="center"/>
    </xf>
    <xf numFmtId="15" fontId="93" fillId="0" borderId="0" applyFont="0" applyFill="0" applyBorder="0" applyAlignment="0" applyProtection="0"/>
    <xf numFmtId="0" fontId="3" fillId="91" borderId="0" applyNumberFormat="0" applyBorder="0" applyAlignment="0" applyProtection="0">
      <alignment vertical="center"/>
    </xf>
    <xf numFmtId="0" fontId="96" fillId="32" borderId="0"/>
    <xf numFmtId="0" fontId="86" fillId="0" borderId="0"/>
    <xf numFmtId="0" fontId="0" fillId="0" borderId="0">
      <alignment vertical="center"/>
    </xf>
    <xf numFmtId="0" fontId="0" fillId="0" borderId="0">
      <alignment vertical="center"/>
    </xf>
    <xf numFmtId="183" fontId="35" fillId="0" borderId="0" applyFont="0" applyFill="0" applyBorder="0" applyAlignment="0" applyProtection="0"/>
    <xf numFmtId="0" fontId="72" fillId="0" borderId="0" applyProtection="0"/>
    <xf numFmtId="0" fontId="72" fillId="0" borderId="0">
      <alignment vertical="center"/>
    </xf>
    <xf numFmtId="0" fontId="72" fillId="0" borderId="0" applyProtection="0">
      <alignment vertical="center"/>
    </xf>
    <xf numFmtId="0" fontId="172" fillId="0" borderId="0" applyNumberFormat="0" applyFill="0" applyBorder="0" applyAlignment="0" applyProtection="0">
      <alignment vertical="top"/>
      <protection locked="0"/>
    </xf>
    <xf numFmtId="38" fontId="173" fillId="0" borderId="0"/>
    <xf numFmtId="0" fontId="3" fillId="0" borderId="34" applyNumberFormat="0" applyFill="0" applyAlignment="0" applyProtection="0">
      <alignment vertical="center"/>
    </xf>
    <xf numFmtId="224" fontId="128" fillId="0" borderId="0">
      <alignment vertical="center"/>
    </xf>
    <xf numFmtId="9" fontId="35" fillId="0" borderId="0" applyFont="0" applyFill="0" applyBorder="0" applyAlignment="0" applyProtection="0"/>
    <xf numFmtId="202" fontId="40" fillId="0" borderId="0" applyFont="0" applyFill="0" applyBorder="0" applyAlignment="0" applyProtection="0"/>
    <xf numFmtId="249" fontId="43" fillId="0" borderId="0" applyFont="0" applyFill="0" applyBorder="0" applyAlignment="0" applyProtection="0"/>
    <xf numFmtId="0" fontId="33" fillId="6" borderId="0" applyNumberFormat="0" applyBorder="0" applyAlignment="0" applyProtection="0">
      <alignment vertical="top"/>
      <protection locked="0"/>
    </xf>
    <xf numFmtId="0" fontId="174" fillId="32" borderId="0" applyNumberFormat="0" applyBorder="0" applyAlignment="0" applyProtection="0">
      <alignment vertical="center"/>
    </xf>
    <xf numFmtId="0" fontId="54" fillId="24" borderId="0" applyNumberFormat="0" applyBorder="0" applyAlignment="0" applyProtection="0">
      <alignment vertical="center"/>
    </xf>
    <xf numFmtId="0" fontId="175" fillId="4" borderId="0" applyNumberFormat="0" applyBorder="0" applyAlignment="0" applyProtection="0"/>
    <xf numFmtId="0" fontId="45" fillId="4" borderId="0" applyNumberFormat="0" applyBorder="0" applyAlignment="0" applyProtection="0">
      <alignment vertical="top"/>
      <protection locked="0"/>
    </xf>
    <xf numFmtId="38" fontId="176" fillId="0" borderId="0"/>
    <xf numFmtId="38" fontId="177" fillId="0" borderId="0"/>
    <xf numFmtId="0" fontId="129" fillId="0" borderId="37"/>
    <xf numFmtId="40" fontId="93" fillId="0" borderId="0" applyFont="0" applyFill="0" applyBorder="0" applyAlignment="0" applyProtection="0"/>
    <xf numFmtId="215" fontId="3" fillId="0" borderId="0" applyFont="0" applyFill="0" applyBorder="0" applyAlignment="0" applyProtection="0"/>
    <xf numFmtId="250" fontId="40" fillId="0" borderId="0" applyFont="0" applyFill="0" applyBorder="0" applyAlignment="0" applyProtection="0"/>
    <xf numFmtId="0" fontId="11" fillId="0" borderId="0"/>
    <xf numFmtId="0" fontId="157" fillId="0" borderId="0"/>
    <xf numFmtId="0" fontId="0" fillId="8" borderId="11" applyNumberFormat="0" applyFont="0" applyAlignment="0" applyProtection="0">
      <alignment vertical="center"/>
    </xf>
    <xf numFmtId="0" fontId="178" fillId="0" borderId="28" applyNumberFormat="0" applyFill="0" applyAlignment="0" applyProtection="0">
      <alignment vertical="center"/>
    </xf>
    <xf numFmtId="9" fontId="11" fillId="0" borderId="0" applyFont="0" applyFill="0" applyBorder="0" applyAlignment="0" applyProtection="0"/>
    <xf numFmtId="10" fontId="11" fillId="0" borderId="0" applyFont="0" applyFill="0" applyBorder="0" applyAlignment="0" applyProtection="0"/>
    <xf numFmtId="10" fontId="40" fillId="0" borderId="0" applyFont="0" applyBorder="0" applyAlignment="0" applyProtection="0">
      <alignment vertical="center"/>
    </xf>
    <xf numFmtId="10" fontId="3" fillId="0" borderId="0" applyFont="0" applyBorder="0" applyAlignment="0" applyProtection="0">
      <alignment vertical="center"/>
    </xf>
    <xf numFmtId="248" fontId="40" fillId="0" borderId="0" applyFont="0" applyFill="0" applyProtection="0"/>
    <xf numFmtId="0" fontId="3" fillId="0" borderId="0" applyNumberFormat="0" applyFont="0" applyFill="0" applyBorder="0" applyAlignment="0" applyProtection="0">
      <alignment horizontal="left"/>
    </xf>
    <xf numFmtId="4" fontId="179" fillId="0" borderId="0">
      <alignment horizontal="right"/>
    </xf>
    <xf numFmtId="194" fontId="3" fillId="0" borderId="0" applyNumberFormat="0" applyFill="0" applyBorder="0" applyAlignment="0" applyProtection="0">
      <alignment horizontal="left"/>
    </xf>
    <xf numFmtId="0" fontId="3" fillId="0" borderId="0" applyNumberFormat="0" applyFill="0" applyBorder="0" applyAlignment="0" applyProtection="0"/>
    <xf numFmtId="0" fontId="180" fillId="0" borderId="0">
      <alignment horizontal="left"/>
    </xf>
    <xf numFmtId="43" fontId="38" fillId="0" borderId="44"/>
    <xf numFmtId="0" fontId="165" fillId="0" borderId="0"/>
    <xf numFmtId="211" fontId="6" fillId="0" borderId="0" applyFont="0" applyFill="0" applyBorder="0" applyAlignment="0" applyProtection="0"/>
    <xf numFmtId="176" fontId="40" fillId="0" borderId="0" applyFill="0" applyBorder="0" applyAlignment="0"/>
    <xf numFmtId="9" fontId="118" fillId="0" borderId="0" applyFont="0" applyFill="0" applyBorder="0" applyAlignment="0" applyProtection="0">
      <alignment vertical="center"/>
    </xf>
    <xf numFmtId="177" fontId="35" fillId="0" borderId="0" applyFont="0" applyFill="0" applyBorder="0" applyAlignment="0" applyProtection="0"/>
    <xf numFmtId="0" fontId="54" fillId="61" borderId="0" applyNumberFormat="0" applyBorder="0" applyAlignment="0" applyProtection="0">
      <alignment vertical="center"/>
    </xf>
    <xf numFmtId="0" fontId="181" fillId="7" borderId="10" applyNumberFormat="0" applyAlignment="0" applyProtection="0">
      <alignment vertical="center"/>
    </xf>
    <xf numFmtId="0" fontId="182" fillId="0" borderId="7" applyNumberFormat="0" applyFill="0" applyProtection="0">
      <alignment horizontal="center"/>
    </xf>
    <xf numFmtId="0" fontId="36" fillId="4" borderId="0" applyNumberFormat="0" applyBorder="0" applyAlignment="0" applyProtection="0">
      <alignment vertical="center"/>
    </xf>
    <xf numFmtId="0" fontId="105" fillId="6" borderId="0" applyProtection="0"/>
    <xf numFmtId="0" fontId="183" fillId="0" borderId="0" applyNumberFormat="0" applyFill="0" applyBorder="0" applyAlignment="0" applyProtection="0"/>
    <xf numFmtId="0" fontId="45" fillId="4" borderId="0" applyNumberFormat="0" applyBorder="0" applyAlignment="0" applyProtection="0"/>
    <xf numFmtId="0" fontId="33" fillId="6" borderId="0" applyNumberFormat="0" applyBorder="0" applyAlignment="0" applyProtection="0"/>
    <xf numFmtId="217" fontId="35" fillId="0" borderId="0" applyFont="0" applyFill="0" applyBorder="0" applyAlignment="0" applyProtection="0"/>
    <xf numFmtId="0" fontId="3" fillId="0" borderId="0">
      <alignment horizontal="left" wrapText="1"/>
    </xf>
    <xf numFmtId="0" fontId="3" fillId="0" borderId="0" applyBorder="0">
      <alignment vertical="center"/>
    </xf>
    <xf numFmtId="243" fontId="6" fillId="0" borderId="0" applyFont="0" applyFill="0" applyBorder="0" applyAlignment="0" applyProtection="0"/>
    <xf numFmtId="0" fontId="6" fillId="0" borderId="0"/>
    <xf numFmtId="0" fontId="184" fillId="0" borderId="0">
      <alignment vertical="center"/>
    </xf>
    <xf numFmtId="0" fontId="185" fillId="0" borderId="0">
      <alignment vertical="center"/>
    </xf>
    <xf numFmtId="0" fontId="186" fillId="0" borderId="0" applyNumberFormat="0" applyFill="0" applyBorder="0" applyAlignment="0" applyProtection="0"/>
    <xf numFmtId="0" fontId="187" fillId="0" borderId="0" applyNumberFormat="0" applyFill="0" applyBorder="0" applyAlignment="0" applyProtection="0"/>
    <xf numFmtId="0" fontId="43" fillId="6" borderId="0" applyNumberFormat="0" applyBorder="0" applyAlignment="0" applyProtection="0">
      <alignment vertical="center"/>
    </xf>
    <xf numFmtId="0" fontId="182" fillId="0" borderId="7" applyNumberFormat="0" applyFill="0" applyProtection="0">
      <alignment horizontal="left"/>
    </xf>
    <xf numFmtId="41" fontId="11" fillId="0" borderId="0" applyFont="0" applyFill="0" applyBorder="0" applyAlignment="0" applyProtection="0"/>
    <xf numFmtId="0" fontId="121" fillId="0" borderId="0" applyNumberFormat="0" applyFill="0" applyBorder="0" applyAlignment="0" applyProtection="0">
      <alignment vertical="top"/>
      <protection locked="0"/>
    </xf>
    <xf numFmtId="0" fontId="3" fillId="0" borderId="37" applyNumberFormat="0" applyFill="0" applyAlignment="0" applyProtection="0">
      <alignment vertical="center"/>
    </xf>
    <xf numFmtId="43" fontId="35" fillId="0" borderId="0" applyFont="0" applyFill="0" applyBorder="0" applyAlignment="0" applyProtection="0">
      <alignment vertical="center"/>
    </xf>
    <xf numFmtId="184" fontId="35" fillId="0" borderId="0" applyFont="0" applyFill="0" applyBorder="0" applyAlignment="0" applyProtection="0">
      <alignment vertical="center"/>
    </xf>
    <xf numFmtId="41" fontId="3" fillId="0" borderId="0" applyFont="0" applyFill="0" applyBorder="0" applyAlignment="0" applyProtection="0"/>
    <xf numFmtId="0" fontId="159" fillId="0" borderId="0"/>
    <xf numFmtId="0" fontId="40" fillId="8" borderId="11" applyNumberFormat="0" applyFont="0" applyAlignment="0" applyProtection="0">
      <alignment vertical="center"/>
    </xf>
    <xf numFmtId="0" fontId="188" fillId="0" borderId="0" applyNumberFormat="0" applyFill="0" applyBorder="0" applyAlignment="0" applyProtection="0">
      <alignment vertical="center"/>
    </xf>
    <xf numFmtId="187" fontId="106" fillId="0" borderId="0" applyFont="0" applyFill="0" applyBorder="0" applyAlignment="0" applyProtection="0"/>
    <xf numFmtId="0" fontId="93" fillId="0" borderId="0"/>
  </cellStyleXfs>
  <cellXfs count="219">
    <xf numFmtId="0" fontId="0" fillId="0" borderId="0" xfId="0" applyAlignment="1"/>
    <xf numFmtId="0" fontId="0" fillId="0" borderId="0" xfId="0" applyFill="1" applyAlignment="1"/>
    <xf numFmtId="0" fontId="1" fillId="0" borderId="0" xfId="739" applyNumberFormat="1" applyFont="1" applyFill="1" applyAlignment="1" applyProtection="1">
      <alignment horizontal="left" vertical="center"/>
    </xf>
    <xf numFmtId="0" fontId="2" fillId="0" borderId="0" xfId="30" applyNumberFormat="1" applyFont="1" applyFill="1" applyAlignment="1" applyProtection="1">
      <alignment horizontal="center" vertical="center"/>
    </xf>
    <xf numFmtId="0" fontId="3" fillId="0" borderId="0" xfId="0" applyFont="1" applyFill="1" applyAlignment="1"/>
    <xf numFmtId="0" fontId="1" fillId="0" borderId="0" xfId="30" applyFont="1" applyFill="1" applyAlignment="1">
      <alignment vertical="center"/>
    </xf>
    <xf numFmtId="0" fontId="1" fillId="0" borderId="0" xfId="0" applyFont="1" applyAlignment="1">
      <alignment horizontal="center"/>
    </xf>
    <xf numFmtId="0" fontId="4" fillId="0" borderId="1" xfId="0" applyFont="1" applyFill="1" applyBorder="1" applyAlignment="1">
      <alignment horizontal="center" vertical="center"/>
    </xf>
    <xf numFmtId="0" fontId="4" fillId="0" borderId="0" xfId="0" applyFont="1" applyFill="1" applyAlignment="1"/>
    <xf numFmtId="0" fontId="5" fillId="0" borderId="1" xfId="0" applyFont="1" applyFill="1" applyBorder="1" applyAlignment="1">
      <alignment horizontal="center" vertical="center"/>
    </xf>
    <xf numFmtId="49" fontId="1" fillId="0" borderId="1" xfId="0" applyNumberFormat="1" applyFont="1" applyFill="1" applyBorder="1" applyAlignment="1">
      <alignment horizontal="justify" vertical="center"/>
    </xf>
    <xf numFmtId="2" fontId="3" fillId="0" borderId="1" xfId="0" applyNumberFormat="1" applyFont="1" applyFill="1" applyBorder="1" applyAlignment="1" applyProtection="1">
      <alignment horizontal="right" vertical="center" wrapText="1"/>
    </xf>
    <xf numFmtId="0" fontId="1" fillId="0" borderId="0" xfId="0" applyFont="1" applyFill="1" applyAlignment="1">
      <alignment vertical="center"/>
    </xf>
    <xf numFmtId="0" fontId="0" fillId="0" borderId="1" xfId="0" applyFill="1" applyBorder="1" applyAlignment="1">
      <alignment horizontal="center" vertical="center"/>
    </xf>
    <xf numFmtId="2" fontId="1" fillId="0" borderId="1" xfId="0" applyNumberFormat="1" applyFont="1" applyFill="1" applyBorder="1" applyAlignment="1" applyProtection="1">
      <alignment horizontal="right" vertical="center" wrapText="1"/>
    </xf>
    <xf numFmtId="0" fontId="0" fillId="0" borderId="0" xfId="0" applyFont="1" applyFill="1" applyAlignment="1"/>
    <xf numFmtId="0" fontId="1" fillId="0" borderId="0" xfId="739" applyNumberFormat="1" applyFont="1" applyFill="1" applyBorder="1" applyAlignment="1" applyProtection="1">
      <alignment horizontal="left" vertical="center"/>
    </xf>
    <xf numFmtId="251" fontId="6" fillId="0" borderId="0" xfId="889" applyNumberFormat="1" applyFont="1" applyFill="1" applyAlignment="1">
      <alignment vertical="center"/>
    </xf>
    <xf numFmtId="0" fontId="2" fillId="0" borderId="0" xfId="889" applyFont="1" applyBorder="1" applyAlignment="1">
      <alignment horizontal="center" vertical="center"/>
    </xf>
    <xf numFmtId="0" fontId="7" fillId="0" borderId="0" xfId="889" applyFont="1" applyFill="1" applyBorder="1" applyAlignment="1">
      <alignment horizontal="center" vertical="center"/>
    </xf>
    <xf numFmtId="0" fontId="1" fillId="0" borderId="0" xfId="889" applyFont="1" applyBorder="1" applyAlignment="1">
      <alignment horizontal="center" vertical="center"/>
    </xf>
    <xf numFmtId="251" fontId="1" fillId="0" borderId="0" xfId="889" applyNumberFormat="1" applyFont="1" applyFill="1" applyBorder="1" applyAlignment="1">
      <alignment horizontal="right" vertical="center"/>
    </xf>
    <xf numFmtId="0" fontId="4" fillId="0" borderId="1" xfId="889" applyFont="1" applyBorder="1" applyAlignment="1">
      <alignment horizontal="center" vertical="center" wrapText="1"/>
    </xf>
    <xf numFmtId="251" fontId="4" fillId="0" borderId="1" xfId="889" applyNumberFormat="1" applyFont="1" applyFill="1" applyBorder="1" applyAlignment="1">
      <alignment horizontal="center" vertical="center" wrapText="1"/>
    </xf>
    <xf numFmtId="0" fontId="4" fillId="0" borderId="1" xfId="889" applyFont="1" applyBorder="1" applyAlignment="1">
      <alignment horizontal="left" vertical="center" wrapText="1" indent="1"/>
    </xf>
    <xf numFmtId="193" fontId="4" fillId="0" borderId="1" xfId="889" applyNumberFormat="1" applyFont="1" applyFill="1" applyBorder="1" applyAlignment="1">
      <alignment horizontal="center" vertical="center" wrapText="1"/>
    </xf>
    <xf numFmtId="238" fontId="8" fillId="0" borderId="0" xfId="703" applyNumberFormat="1" applyFont="1"/>
    <xf numFmtId="0" fontId="1" fillId="0" borderId="1" xfId="703" applyFont="1" applyBorder="1" applyAlignment="1">
      <alignment horizontal="left" vertical="center" indent="2"/>
    </xf>
    <xf numFmtId="193" fontId="1" fillId="0" borderId="1" xfId="638" applyNumberFormat="1" applyFont="1" applyFill="1" applyBorder="1" applyAlignment="1">
      <alignment horizontal="center" vertical="center"/>
    </xf>
    <xf numFmtId="0" fontId="1" fillId="2" borderId="1" xfId="703" applyNumberFormat="1" applyFont="1" applyFill="1" applyBorder="1" applyAlignment="1" applyProtection="1">
      <alignment horizontal="left" vertical="center" indent="3"/>
    </xf>
    <xf numFmtId="0" fontId="9" fillId="2" borderId="1" xfId="703" applyNumberFormat="1" applyFont="1" applyFill="1" applyBorder="1" applyAlignment="1" applyProtection="1">
      <alignment horizontal="left" vertical="center" indent="3"/>
    </xf>
    <xf numFmtId="193" fontId="1" fillId="0" borderId="1" xfId="0" applyNumberFormat="1" applyFont="1" applyFill="1" applyBorder="1" applyAlignment="1">
      <alignment horizontal="center" vertical="center"/>
    </xf>
    <xf numFmtId="0" fontId="1" fillId="0" borderId="1" xfId="703" applyNumberFormat="1" applyFont="1" applyFill="1" applyBorder="1" applyAlignment="1" applyProtection="1">
      <alignment horizontal="left" vertical="center" indent="3"/>
    </xf>
    <xf numFmtId="0" fontId="4" fillId="2" borderId="1" xfId="703" applyNumberFormat="1" applyFont="1" applyFill="1" applyBorder="1" applyAlignment="1" applyProtection="1">
      <alignment horizontal="left" vertical="center" indent="1"/>
    </xf>
    <xf numFmtId="0" fontId="4" fillId="0" borderId="1" xfId="703" applyFont="1" applyBorder="1" applyAlignment="1">
      <alignment horizontal="center" vertical="center"/>
    </xf>
    <xf numFmtId="193" fontId="4" fillId="0" borderId="1" xfId="703" applyNumberFormat="1" applyFont="1" applyFill="1" applyBorder="1" applyAlignment="1">
      <alignment horizontal="center" vertical="center"/>
    </xf>
    <xf numFmtId="238" fontId="6" fillId="0" borderId="0" xfId="889" applyNumberFormat="1" applyFont="1" applyFill="1" applyAlignment="1">
      <alignment vertical="center"/>
    </xf>
    <xf numFmtId="0" fontId="2" fillId="0" borderId="0" xfId="739" applyNumberFormat="1" applyFont="1" applyFill="1" applyBorder="1" applyAlignment="1" applyProtection="1">
      <alignment horizontal="center" vertical="center"/>
    </xf>
    <xf numFmtId="0" fontId="7" fillId="0" borderId="0" xfId="739" applyNumberFormat="1" applyFont="1" applyFill="1" applyBorder="1" applyAlignment="1" applyProtection="1">
      <alignment horizontal="center" vertical="center"/>
    </xf>
    <xf numFmtId="0" fontId="6" fillId="0" borderId="0" xfId="889" applyFont="1" applyBorder="1" applyAlignment="1">
      <alignment horizontal="center" vertical="center"/>
    </xf>
    <xf numFmtId="238" fontId="1" fillId="0" borderId="0" xfId="889" applyNumberFormat="1" applyFont="1" applyFill="1" applyBorder="1" applyAlignment="1">
      <alignment horizontal="right" vertical="center"/>
    </xf>
    <xf numFmtId="0" fontId="4" fillId="0" borderId="1" xfId="889" applyFont="1" applyFill="1" applyBorder="1" applyAlignment="1">
      <alignment horizontal="center" vertical="center" wrapText="1"/>
    </xf>
    <xf numFmtId="238" fontId="4" fillId="0" borderId="1" xfId="889" applyNumberFormat="1" applyFont="1" applyFill="1" applyBorder="1" applyAlignment="1">
      <alignment horizontal="center" vertical="center" wrapText="1"/>
    </xf>
    <xf numFmtId="0" fontId="4" fillId="0" borderId="1" xfId="889" applyFont="1" applyFill="1" applyBorder="1" applyAlignment="1">
      <alignment horizontal="left" vertical="center" wrapText="1" indent="1"/>
    </xf>
    <xf numFmtId="0" fontId="1" fillId="0" borderId="1" xfId="703" applyFont="1" applyFill="1" applyBorder="1" applyAlignment="1">
      <alignment horizontal="left" vertical="center" indent="2"/>
    </xf>
    <xf numFmtId="0" fontId="1" fillId="0" borderId="1" xfId="703" applyFont="1" applyFill="1" applyBorder="1" applyAlignment="1">
      <alignment horizontal="left" vertical="center" indent="3"/>
    </xf>
    <xf numFmtId="0" fontId="1" fillId="0" borderId="1" xfId="703" applyNumberFormat="1" applyFont="1" applyFill="1" applyBorder="1" applyAlignment="1" applyProtection="1">
      <alignment horizontal="left" vertical="center" wrapText="1" indent="3"/>
    </xf>
    <xf numFmtId="0" fontId="4" fillId="0" borderId="1" xfId="703" applyFont="1" applyFill="1" applyBorder="1" applyAlignment="1">
      <alignment horizontal="center" vertical="center"/>
    </xf>
    <xf numFmtId="193" fontId="4" fillId="0" borderId="1" xfId="889" applyNumberFormat="1" applyFont="1" applyFill="1" applyBorder="1" applyAlignment="1">
      <alignment horizontal="center" vertical="center"/>
    </xf>
    <xf numFmtId="0" fontId="10" fillId="0" borderId="0" xfId="703" applyFont="1" applyBorder="1" applyAlignment="1">
      <alignment horizontal="left" vertical="center" wrapText="1"/>
    </xf>
    <xf numFmtId="238" fontId="11" fillId="0" borderId="0" xfId="703" applyNumberFormat="1" applyFont="1" applyFill="1" applyBorder="1" applyAlignment="1">
      <alignment horizontal="left" vertical="center" wrapText="1"/>
    </xf>
    <xf numFmtId="0" fontId="3" fillId="0" borderId="0" xfId="0" applyFont="1" applyFill="1" applyBorder="1" applyAlignment="1"/>
    <xf numFmtId="0" fontId="12" fillId="0" borderId="0" xfId="0" applyFont="1" applyFill="1" applyBorder="1" applyAlignment="1">
      <alignment vertical="center"/>
    </xf>
    <xf numFmtId="0" fontId="13"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right" vertical="center"/>
    </xf>
    <xf numFmtId="0" fontId="14" fillId="0" borderId="1"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left" vertical="center"/>
    </xf>
    <xf numFmtId="3" fontId="5" fillId="0" borderId="1" xfId="0" applyNumberFormat="1" applyFont="1" applyFill="1" applyBorder="1" applyAlignment="1" applyProtection="1">
      <alignment horizontal="right" vertical="center"/>
    </xf>
    <xf numFmtId="0" fontId="14" fillId="0" borderId="1" xfId="0" applyNumberFormat="1" applyFont="1" applyFill="1" applyBorder="1" applyAlignment="1" applyProtection="1">
      <alignment vertical="center"/>
    </xf>
    <xf numFmtId="0" fontId="5" fillId="0" borderId="1" xfId="0" applyNumberFormat="1" applyFont="1" applyFill="1" applyBorder="1" applyAlignment="1" applyProtection="1">
      <alignment vertical="center"/>
    </xf>
    <xf numFmtId="0" fontId="2" fillId="0" borderId="0" xfId="0" applyFont="1" applyAlignment="1">
      <alignment horizontal="center" vertical="center"/>
    </xf>
    <xf numFmtId="0" fontId="15" fillId="0" borderId="0" xfId="0" applyFont="1" applyAlignment="1"/>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Border="1" applyAlignment="1">
      <alignment vertical="center" wrapText="1"/>
    </xf>
    <xf numFmtId="193" fontId="1" fillId="0" borderId="1" xfId="0" applyNumberFormat="1" applyFont="1" applyFill="1" applyBorder="1" applyAlignment="1">
      <alignment horizontal="right" vertical="center"/>
    </xf>
    <xf numFmtId="0" fontId="1" fillId="0" borderId="1" xfId="0" applyFont="1" applyBorder="1" applyAlignment="1">
      <alignment vertical="center"/>
    </xf>
    <xf numFmtId="0" fontId="16" fillId="0" borderId="1" xfId="0" applyFont="1" applyBorder="1" applyAlignment="1">
      <alignment horizontal="center" vertical="center" wrapText="1"/>
    </xf>
    <xf numFmtId="193" fontId="4" fillId="0" borderId="1" xfId="0" applyNumberFormat="1" applyFont="1" applyFill="1" applyBorder="1" applyAlignment="1">
      <alignment horizontal="right" vertical="center"/>
    </xf>
    <xf numFmtId="0" fontId="16" fillId="0" borderId="1" xfId="0" applyFont="1" applyBorder="1" applyAlignment="1">
      <alignment horizontal="left" vertical="center" wrapText="1"/>
    </xf>
    <xf numFmtId="0" fontId="3" fillId="0" borderId="1" xfId="688" applyFill="1" applyBorder="1" applyAlignment="1">
      <alignment vertical="center"/>
    </xf>
    <xf numFmtId="0" fontId="1" fillId="0" borderId="1" xfId="688" applyFont="1" applyFill="1" applyBorder="1" applyAlignment="1">
      <alignment vertical="center"/>
    </xf>
    <xf numFmtId="0" fontId="1" fillId="0" borderId="1" xfId="0" applyFont="1" applyBorder="1" applyAlignment="1">
      <alignment horizontal="left" vertical="center" wrapText="1"/>
    </xf>
    <xf numFmtId="0" fontId="9" fillId="0" borderId="0" xfId="739" applyNumberFormat="1" applyFont="1" applyFill="1" applyBorder="1" applyAlignment="1" applyProtection="1">
      <alignment horizontal="left" vertical="center"/>
    </xf>
    <xf numFmtId="193" fontId="1" fillId="0" borderId="1" xfId="887" applyNumberFormat="1" applyFont="1" applyFill="1" applyBorder="1" applyAlignment="1">
      <alignment horizontal="right" vertical="center"/>
    </xf>
    <xf numFmtId="0" fontId="4" fillId="0" borderId="1" xfId="0" applyFont="1" applyBorder="1" applyAlignment="1">
      <alignment horizontal="left" vertical="center" wrapText="1"/>
    </xf>
    <xf numFmtId="193" fontId="4" fillId="0" borderId="1" xfId="887" applyNumberFormat="1" applyFont="1" applyFill="1" applyBorder="1" applyAlignment="1">
      <alignment horizontal="right" vertical="center"/>
    </xf>
    <xf numFmtId="1" fontId="1" fillId="0" borderId="1" xfId="688" applyNumberFormat="1" applyFont="1" applyFill="1" applyBorder="1" applyAlignment="1" applyProtection="1">
      <alignment horizontal="left" vertical="center"/>
      <protection locked="0"/>
    </xf>
    <xf numFmtId="0" fontId="1" fillId="0" borderId="1" xfId="0" applyFont="1" applyFill="1" applyBorder="1" applyAlignment="1">
      <alignment horizontal="left" vertical="center" wrapText="1"/>
    </xf>
    <xf numFmtId="2" fontId="2" fillId="0" borderId="0" xfId="0" applyNumberFormat="1" applyFont="1" applyFill="1" applyAlignment="1" applyProtection="1">
      <alignment horizontal="center" vertical="center"/>
    </xf>
    <xf numFmtId="31" fontId="1" fillId="0" borderId="0" xfId="0" applyNumberFormat="1" applyFont="1" applyAlignment="1" applyProtection="1">
      <alignment horizontal="left"/>
    </xf>
    <xf numFmtId="2" fontId="1" fillId="0" borderId="0" xfId="0" applyNumberFormat="1" applyFont="1" applyAlignment="1" applyProtection="1">
      <alignment horizontal="center" vertical="center"/>
    </xf>
    <xf numFmtId="2" fontId="4" fillId="0" borderId="1" xfId="0" applyNumberFormat="1" applyFont="1" applyBorder="1" applyAlignment="1" applyProtection="1">
      <alignment horizontal="center" vertical="center" wrapText="1"/>
    </xf>
    <xf numFmtId="49" fontId="1" fillId="0" borderId="1" xfId="0" applyNumberFormat="1" applyFont="1" applyFill="1" applyBorder="1" applyAlignment="1" applyProtection="1">
      <alignment horizontal="left" vertical="center" wrapText="1" indent="1"/>
    </xf>
    <xf numFmtId="2" fontId="1" fillId="0" borderId="1" xfId="0" applyNumberFormat="1" applyFont="1" applyFill="1" applyBorder="1" applyAlignment="1" applyProtection="1">
      <alignment horizontal="center" vertical="center" wrapText="1"/>
    </xf>
    <xf numFmtId="2" fontId="1" fillId="0" borderId="1" xfId="0" applyNumberFormat="1" applyFont="1" applyFill="1" applyBorder="1" applyAlignment="1" applyProtection="1">
      <alignment vertical="center" wrapText="1"/>
    </xf>
    <xf numFmtId="49" fontId="1" fillId="0" borderId="1" xfId="0" applyNumberFormat="1" applyFont="1" applyFill="1" applyBorder="1" applyAlignment="1" applyProtection="1">
      <alignment horizontal="left" vertical="center" wrapText="1" indent="3"/>
    </xf>
    <xf numFmtId="0" fontId="1" fillId="0" borderId="1" xfId="0" applyFont="1" applyBorder="1" applyAlignment="1"/>
    <xf numFmtId="2" fontId="1" fillId="0" borderId="1" xfId="0" applyNumberFormat="1" applyFont="1" applyBorder="1" applyAlignment="1" applyProtection="1">
      <alignment horizontal="center" vertical="center" wrapText="1"/>
    </xf>
    <xf numFmtId="49" fontId="2" fillId="0" borderId="0" xfId="833" applyNumberFormat="1" applyFont="1" applyFill="1" applyAlignment="1">
      <alignment horizontal="center" vertical="center"/>
    </xf>
    <xf numFmtId="0" fontId="15" fillId="0" borderId="0" xfId="0" applyFont="1" applyAlignment="1">
      <alignment vertical="center"/>
    </xf>
    <xf numFmtId="0" fontId="1" fillId="0" borderId="0" xfId="833" applyFont="1" applyFill="1" applyAlignment="1">
      <alignment horizontal="center"/>
    </xf>
    <xf numFmtId="49" fontId="4" fillId="0" borderId="2" xfId="833" applyNumberFormat="1" applyFont="1" applyFill="1" applyBorder="1" applyAlignment="1">
      <alignment horizontal="center" vertical="center"/>
    </xf>
    <xf numFmtId="0" fontId="1" fillId="0" borderId="1" xfId="110" applyNumberFormat="1" applyFont="1" applyFill="1" applyBorder="1" applyAlignment="1" applyProtection="1">
      <alignment horizontal="left" vertical="center" wrapText="1"/>
    </xf>
    <xf numFmtId="0" fontId="1" fillId="0" borderId="1" xfId="833" applyNumberFormat="1" applyFont="1" applyFill="1" applyBorder="1" applyAlignment="1" applyProtection="1">
      <alignment horizontal="right" vertical="center"/>
    </xf>
    <xf numFmtId="0" fontId="1" fillId="0" borderId="1" xfId="833" applyNumberFormat="1" applyFont="1" applyFill="1" applyBorder="1" applyAlignment="1">
      <alignment horizontal="right" vertical="center" wrapText="1"/>
    </xf>
    <xf numFmtId="49" fontId="1" fillId="0" borderId="1" xfId="833" applyNumberFormat="1" applyFont="1" applyFill="1" applyBorder="1" applyAlignment="1">
      <alignment horizontal="right" vertical="center" wrapText="1"/>
    </xf>
    <xf numFmtId="49" fontId="1" fillId="0" borderId="3" xfId="833" applyNumberFormat="1" applyFont="1" applyFill="1" applyBorder="1" applyAlignment="1" applyProtection="1">
      <alignment horizontal="left" vertical="center"/>
    </xf>
    <xf numFmtId="49" fontId="4" fillId="0" borderId="3" xfId="833" applyNumberFormat="1" applyFont="1" applyFill="1" applyBorder="1" applyAlignment="1" applyProtection="1">
      <alignment horizontal="center" vertical="center"/>
    </xf>
    <xf numFmtId="252" fontId="4" fillId="0" borderId="1" xfId="833" applyNumberFormat="1" applyFont="1" applyFill="1" applyBorder="1" applyAlignment="1" applyProtection="1">
      <alignment horizontal="right" vertical="center" wrapText="1"/>
    </xf>
    <xf numFmtId="0" fontId="1" fillId="0" borderId="0" xfId="0" applyFont="1" applyAlignment="1">
      <alignment vertical="center"/>
    </xf>
    <xf numFmtId="49" fontId="1" fillId="0" borderId="0" xfId="833" applyNumberFormat="1" applyFont="1" applyFill="1" applyAlignment="1"/>
    <xf numFmtId="2" fontId="2" fillId="0" borderId="0" xfId="0" applyNumberFormat="1" applyFont="1" applyFill="1" applyBorder="1" applyAlignment="1" applyProtection="1">
      <alignment horizontal="center" vertical="center"/>
    </xf>
    <xf numFmtId="31" fontId="17" fillId="0" borderId="0" xfId="0" applyNumberFormat="1" applyFont="1" applyBorder="1" applyAlignment="1" applyProtection="1">
      <alignment horizontal="left"/>
    </xf>
    <xf numFmtId="2" fontId="1" fillId="0" borderId="0" xfId="0" applyNumberFormat="1" applyFont="1" applyBorder="1" applyAlignment="1" applyProtection="1">
      <alignment horizontal="center" vertical="center"/>
    </xf>
    <xf numFmtId="2" fontId="4" fillId="0" borderId="1" xfId="0" applyNumberFormat="1" applyFont="1" applyFill="1" applyBorder="1" applyAlignment="1" applyProtection="1">
      <alignment horizontal="center" vertical="center" wrapText="1"/>
    </xf>
    <xf numFmtId="49" fontId="1" fillId="0" borderId="1" xfId="0" applyNumberFormat="1" applyFont="1" applyFill="1" applyBorder="1" applyAlignment="1" applyProtection="1">
      <alignment horizontal="left" vertical="center" wrapText="1"/>
    </xf>
    <xf numFmtId="2" fontId="18" fillId="0" borderId="1" xfId="0" applyNumberFormat="1" applyFont="1" applyBorder="1" applyAlignment="1" applyProtection="1">
      <alignment horizontal="center" vertical="center" wrapText="1"/>
    </xf>
    <xf numFmtId="193" fontId="1" fillId="2" borderId="1" xfId="0" applyNumberFormat="1" applyFont="1" applyFill="1" applyBorder="1" applyAlignment="1" applyProtection="1">
      <alignment horizontal="center" vertical="center"/>
      <protection locked="0"/>
    </xf>
    <xf numFmtId="0" fontId="12" fillId="0"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distributed" vertical="center"/>
    </xf>
    <xf numFmtId="49" fontId="19" fillId="0" borderId="0" xfId="833" applyNumberFormat="1" applyFont="1" applyFill="1" applyAlignment="1">
      <alignment horizontal="center" vertical="center"/>
    </xf>
    <xf numFmtId="49" fontId="1" fillId="0" borderId="1" xfId="833" applyNumberFormat="1" applyFont="1" applyFill="1" applyBorder="1" applyAlignment="1">
      <alignment horizontal="center" vertical="center" wrapText="1"/>
    </xf>
    <xf numFmtId="0" fontId="1" fillId="0" borderId="1" xfId="833" applyNumberFormat="1" applyFont="1" applyFill="1" applyBorder="1" applyAlignment="1">
      <alignment horizontal="center" vertical="center" wrapText="1"/>
    </xf>
    <xf numFmtId="0" fontId="1" fillId="0" borderId="3" xfId="110" applyNumberFormat="1" applyFont="1" applyFill="1" applyBorder="1" applyAlignment="1" applyProtection="1">
      <alignment horizontal="left" vertical="center" wrapText="1"/>
    </xf>
    <xf numFmtId="0" fontId="1" fillId="0" borderId="1" xfId="833" applyNumberFormat="1" applyFont="1" applyFill="1" applyBorder="1" applyAlignment="1" applyProtection="1">
      <alignment horizontal="center" vertical="center"/>
    </xf>
    <xf numFmtId="0" fontId="1" fillId="0" borderId="1" xfId="833" applyNumberFormat="1" applyFont="1" applyFill="1" applyBorder="1" applyAlignment="1" applyProtection="1">
      <alignment horizontal="center" vertical="center" wrapText="1"/>
    </xf>
    <xf numFmtId="49" fontId="4" fillId="0" borderId="2" xfId="833" applyNumberFormat="1" applyFont="1" applyFill="1" applyBorder="1" applyAlignment="1" applyProtection="1">
      <alignment horizontal="left" vertical="center"/>
    </xf>
    <xf numFmtId="49" fontId="4" fillId="0" borderId="1" xfId="833" applyNumberFormat="1" applyFont="1" applyFill="1" applyBorder="1" applyAlignment="1" applyProtection="1">
      <alignment horizontal="left" vertical="center"/>
    </xf>
    <xf numFmtId="49" fontId="1" fillId="0" borderId="2" xfId="833" applyNumberFormat="1" applyFont="1" applyFill="1" applyBorder="1" applyAlignment="1" applyProtection="1">
      <alignment horizontal="left" vertical="center"/>
    </xf>
    <xf numFmtId="0" fontId="2" fillId="0" borderId="0" xfId="0" applyFont="1" applyFill="1" applyAlignment="1">
      <alignment horizontal="center" vertical="center"/>
    </xf>
    <xf numFmtId="0" fontId="15" fillId="0" borderId="0" xfId="0" applyFont="1" applyFill="1" applyAlignment="1">
      <alignment horizontal="left"/>
    </xf>
    <xf numFmtId="0" fontId="1" fillId="0" borderId="0" xfId="0" applyFont="1" applyFill="1" applyAlignment="1">
      <alignment horizontal="center"/>
    </xf>
    <xf numFmtId="0" fontId="5" fillId="0" borderId="0" xfId="0" applyFont="1" applyAlignment="1">
      <alignment vertical="center"/>
    </xf>
    <xf numFmtId="3" fontId="1" fillId="0" borderId="1" xfId="0" applyNumberFormat="1" applyFont="1" applyFill="1" applyBorder="1" applyAlignment="1" applyProtection="1">
      <alignment vertical="center"/>
    </xf>
    <xf numFmtId="1" fontId="1" fillId="0" borderId="1" xfId="0" applyNumberFormat="1" applyFont="1" applyFill="1" applyBorder="1" applyAlignment="1">
      <alignment vertical="center"/>
    </xf>
    <xf numFmtId="3" fontId="4" fillId="0" borderId="1" xfId="0" applyNumberFormat="1" applyFont="1" applyFill="1" applyBorder="1" applyAlignment="1" applyProtection="1">
      <alignment horizontal="center" vertical="center"/>
    </xf>
    <xf numFmtId="1" fontId="4" fillId="0" borderId="1" xfId="0" applyNumberFormat="1" applyFont="1" applyFill="1" applyBorder="1" applyAlignment="1">
      <alignment vertical="center"/>
    </xf>
    <xf numFmtId="3" fontId="4" fillId="0" borderId="1" xfId="0" applyNumberFormat="1" applyFont="1" applyFill="1" applyBorder="1" applyAlignment="1" applyProtection="1">
      <alignment vertical="center"/>
    </xf>
    <xf numFmtId="3" fontId="1" fillId="0" borderId="1" xfId="0" applyNumberFormat="1" applyFont="1" applyFill="1" applyBorder="1" applyAlignment="1" applyProtection="1">
      <alignment horizontal="left" vertical="center"/>
    </xf>
    <xf numFmtId="0" fontId="1" fillId="0" borderId="1" xfId="0" applyFont="1" applyFill="1" applyBorder="1" applyAlignment="1">
      <alignment vertical="center"/>
    </xf>
    <xf numFmtId="193" fontId="20" fillId="0" borderId="1" xfId="0" applyNumberFormat="1" applyFont="1" applyBorder="1" applyAlignment="1">
      <alignment vertical="center"/>
    </xf>
    <xf numFmtId="2" fontId="1" fillId="0" borderId="0" xfId="0" applyNumberFormat="1" applyFont="1" applyAlignment="1"/>
    <xf numFmtId="2" fontId="4" fillId="0" borderId="3" xfId="0" applyNumberFormat="1" applyFont="1" applyBorder="1" applyAlignment="1" applyProtection="1">
      <alignment horizontal="center" vertical="center" wrapText="1"/>
    </xf>
    <xf numFmtId="2" fontId="4" fillId="0" borderId="4" xfId="0" applyNumberFormat="1" applyFont="1" applyBorder="1" applyAlignment="1" applyProtection="1">
      <alignment horizontal="center" vertical="center" wrapText="1"/>
    </xf>
    <xf numFmtId="2" fontId="4" fillId="0" borderId="5" xfId="0" applyNumberFormat="1" applyFont="1" applyBorder="1" applyAlignment="1" applyProtection="1">
      <alignment horizontal="center" vertical="center" wrapText="1"/>
    </xf>
    <xf numFmtId="238" fontId="4" fillId="0" borderId="1" xfId="0" applyNumberFormat="1" applyFont="1" applyFill="1" applyBorder="1" applyAlignment="1" applyProtection="1">
      <alignment horizontal="center" vertical="center" wrapText="1"/>
    </xf>
    <xf numFmtId="49" fontId="1" fillId="0" borderId="1" xfId="0" applyNumberFormat="1" applyFont="1" applyFill="1" applyBorder="1" applyAlignment="1" applyProtection="1">
      <alignment horizontal="left" vertical="center" wrapText="1" indent="2"/>
    </xf>
    <xf numFmtId="238" fontId="1" fillId="0" borderId="1" xfId="0" applyNumberFormat="1" applyFont="1" applyFill="1" applyBorder="1" applyAlignment="1" applyProtection="1">
      <alignment horizontal="center" vertical="center" wrapText="1"/>
    </xf>
    <xf numFmtId="0" fontId="6" fillId="0" borderId="1" xfId="834" applyFont="1" applyFill="1" applyBorder="1" applyAlignment="1">
      <alignment horizontal="center"/>
    </xf>
    <xf numFmtId="49" fontId="1" fillId="0" borderId="1" xfId="0" applyNumberFormat="1" applyFont="1" applyFill="1" applyBorder="1" applyAlignment="1" applyProtection="1">
      <alignment vertical="center" wrapText="1"/>
    </xf>
    <xf numFmtId="0" fontId="15" fillId="0" borderId="1" xfId="0" applyFont="1" applyFill="1" applyBorder="1" applyAlignment="1" applyProtection="1">
      <alignment horizontal="center" vertical="center" wrapText="1"/>
      <protection locked="0"/>
    </xf>
    <xf numFmtId="0" fontId="21" fillId="0" borderId="0" xfId="0" applyFont="1" applyFill="1" applyAlignment="1">
      <alignment vertical="center"/>
    </xf>
    <xf numFmtId="0" fontId="22" fillId="0" borderId="0" xfId="0" applyFont="1" applyFill="1" applyBorder="1" applyAlignment="1">
      <alignment vertical="center" wrapText="1"/>
    </xf>
    <xf numFmtId="0" fontId="23" fillId="0" borderId="0" xfId="0" applyFont="1" applyFill="1" applyBorder="1" applyAlignment="1">
      <alignment horizontal="center" vertical="center" wrapText="1"/>
    </xf>
    <xf numFmtId="0" fontId="22" fillId="0" borderId="0" xfId="0" applyFont="1" applyFill="1" applyBorder="1" applyAlignment="1">
      <alignment horizontal="right" vertical="center" wrapText="1"/>
    </xf>
    <xf numFmtId="0" fontId="24" fillId="0" borderId="6"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3" borderId="6" xfId="0" applyFont="1" applyFill="1" applyBorder="1" applyAlignment="1">
      <alignment vertical="center" wrapText="1"/>
    </xf>
    <xf numFmtId="4" fontId="22" fillId="3" borderId="6" xfId="0" applyNumberFormat="1" applyFont="1" applyFill="1" applyBorder="1" applyAlignment="1">
      <alignment horizontal="right" vertical="center" wrapText="1"/>
    </xf>
    <xf numFmtId="0" fontId="22" fillId="0" borderId="6" xfId="0" applyFont="1" applyFill="1" applyBorder="1" applyAlignment="1">
      <alignment vertical="center" wrapText="1"/>
    </xf>
    <xf numFmtId="4" fontId="22" fillId="0" borderId="6" xfId="0" applyNumberFormat="1" applyFont="1" applyFill="1" applyBorder="1" applyAlignment="1">
      <alignment horizontal="right" vertical="center" wrapText="1"/>
    </xf>
    <xf numFmtId="4" fontId="24" fillId="0" borderId="6" xfId="0" applyNumberFormat="1" applyFont="1" applyFill="1" applyBorder="1" applyAlignment="1">
      <alignment horizontal="right" vertical="center" wrapText="1"/>
    </xf>
    <xf numFmtId="31" fontId="17" fillId="0" borderId="0" xfId="0" applyNumberFormat="1" applyFont="1" applyFill="1" applyBorder="1" applyAlignment="1" applyProtection="1">
      <alignment horizontal="left"/>
    </xf>
    <xf numFmtId="2" fontId="1" fillId="0" borderId="0" xfId="0" applyNumberFormat="1" applyFont="1" applyFill="1" applyBorder="1" applyAlignment="1" applyProtection="1">
      <alignment horizontal="center" vertical="center"/>
    </xf>
    <xf numFmtId="0" fontId="3" fillId="0" borderId="0" xfId="0" applyFont="1" applyFill="1" applyAlignment="1">
      <alignment horizontal="right" vertical="center"/>
    </xf>
    <xf numFmtId="0" fontId="25" fillId="0" borderId="3" xfId="0" applyFont="1" applyFill="1" applyBorder="1" applyAlignment="1">
      <alignment horizontal="center" vertical="center"/>
    </xf>
    <xf numFmtId="0" fontId="25" fillId="0" borderId="5"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1" xfId="0" applyFont="1" applyFill="1" applyBorder="1" applyAlignment="1">
      <alignment horizontal="center" vertical="center"/>
    </xf>
    <xf numFmtId="0" fontId="26" fillId="0" borderId="1" xfId="0" applyFont="1" applyFill="1" applyBorder="1" applyAlignment="1">
      <alignment horizontal="left" vertical="center"/>
    </xf>
    <xf numFmtId="0" fontId="26" fillId="0" borderId="5" xfId="0" applyFont="1" applyFill="1" applyBorder="1" applyAlignment="1">
      <alignment vertical="center"/>
    </xf>
    <xf numFmtId="0" fontId="26" fillId="0" borderId="1" xfId="0" applyFont="1" applyFill="1" applyBorder="1" applyAlignment="1">
      <alignment horizontal="center" vertical="center"/>
    </xf>
    <xf numFmtId="193" fontId="26" fillId="0" borderId="5" xfId="0" applyNumberFormat="1" applyFont="1" applyFill="1" applyBorder="1" applyAlignment="1" applyProtection="1">
      <alignment horizontal="left" vertical="center"/>
      <protection locked="0"/>
    </xf>
    <xf numFmtId="193" fontId="26" fillId="0" borderId="1" xfId="0" applyNumberFormat="1" applyFont="1" applyFill="1" applyBorder="1" applyAlignment="1">
      <alignment horizontal="center" vertical="center"/>
    </xf>
    <xf numFmtId="253" fontId="26" fillId="0" borderId="5" xfId="0" applyNumberFormat="1" applyFont="1" applyFill="1" applyBorder="1" applyAlignment="1" applyProtection="1">
      <alignment horizontal="left" vertical="center"/>
      <protection locked="0"/>
    </xf>
    <xf numFmtId="193" fontId="26" fillId="0" borderId="7" xfId="0" applyNumberFormat="1" applyFont="1" applyFill="1" applyBorder="1" applyAlignment="1" applyProtection="1">
      <alignment horizontal="left" vertical="center"/>
      <protection locked="0"/>
    </xf>
    <xf numFmtId="253" fontId="26" fillId="0" borderId="7" xfId="0" applyNumberFormat="1" applyFont="1" applyFill="1" applyBorder="1" applyAlignment="1" applyProtection="1">
      <alignment horizontal="left" vertical="center"/>
      <protection locked="0"/>
    </xf>
    <xf numFmtId="0" fontId="26" fillId="0" borderId="7" xfId="0" applyFont="1" applyFill="1" applyBorder="1" applyAlignment="1">
      <alignment vertical="center"/>
    </xf>
    <xf numFmtId="193" fontId="25" fillId="0" borderId="1" xfId="0" applyNumberFormat="1" applyFont="1" applyFill="1" applyBorder="1" applyAlignment="1">
      <alignment horizontal="center" vertical="center"/>
    </xf>
    <xf numFmtId="193" fontId="26" fillId="0" borderId="1" xfId="0" applyNumberFormat="1" applyFont="1" applyFill="1" applyBorder="1" applyAlignment="1" applyProtection="1">
      <alignment horizontal="center" vertical="center"/>
      <protection locked="0"/>
    </xf>
    <xf numFmtId="1" fontId="26" fillId="0" borderId="1" xfId="0" applyNumberFormat="1" applyFont="1" applyFill="1" applyBorder="1" applyAlignment="1" applyProtection="1">
      <alignment horizontal="center" vertical="center"/>
      <protection locked="0"/>
    </xf>
    <xf numFmtId="0" fontId="26" fillId="0" borderId="1" xfId="0" applyNumberFormat="1" applyFont="1" applyFill="1" applyBorder="1" applyAlignment="1" applyProtection="1">
      <alignment horizontal="center" vertical="center"/>
      <protection locked="0"/>
    </xf>
    <xf numFmtId="0" fontId="27" fillId="0" borderId="1" xfId="0" applyFont="1" applyFill="1" applyBorder="1" applyAlignment="1">
      <alignment horizontal="center" vertical="center"/>
    </xf>
    <xf numFmtId="193" fontId="27" fillId="0" borderId="1" xfId="0" applyNumberFormat="1" applyFont="1" applyFill="1" applyBorder="1" applyAlignment="1">
      <alignment horizontal="center" vertical="center"/>
    </xf>
    <xf numFmtId="0" fontId="26" fillId="0" borderId="5" xfId="0" applyFont="1" applyFill="1" applyBorder="1" applyAlignment="1">
      <alignment horizontal="left" vertical="center"/>
    </xf>
    <xf numFmtId="0" fontId="26" fillId="0" borderId="4" xfId="0" applyFont="1" applyFill="1" applyBorder="1" applyAlignment="1">
      <alignment vertical="center"/>
    </xf>
    <xf numFmtId="0" fontId="26" fillId="0" borderId="0" xfId="0" applyFont="1" applyFill="1" applyAlignment="1">
      <alignment vertical="center"/>
    </xf>
    <xf numFmtId="0" fontId="25" fillId="0" borderId="5" xfId="0" applyFont="1" applyFill="1" applyBorder="1" applyAlignment="1">
      <alignment horizontal="distributed" vertical="center"/>
    </xf>
    <xf numFmtId="0" fontId="3" fillId="0" borderId="0" xfId="0" applyFont="1" applyAlignment="1">
      <alignment horizontal="center" vertical="center"/>
    </xf>
    <xf numFmtId="2" fontId="1" fillId="0" borderId="0" xfId="0" applyNumberFormat="1" applyFont="1" applyBorder="1" applyAlignment="1" applyProtection="1">
      <alignment horizontal="left"/>
    </xf>
    <xf numFmtId="2" fontId="4" fillId="0" borderId="8" xfId="0" applyNumberFormat="1" applyFont="1" applyBorder="1" applyAlignment="1" applyProtection="1">
      <alignment horizontal="center" vertical="center" wrapText="1"/>
    </xf>
    <xf numFmtId="2" fontId="4" fillId="0" borderId="8" xfId="0" applyNumberFormat="1" applyFont="1" applyFill="1" applyBorder="1" applyAlignment="1" applyProtection="1">
      <alignment horizontal="center" vertical="center" wrapText="1"/>
    </xf>
    <xf numFmtId="2" fontId="4" fillId="0" borderId="9" xfId="0" applyNumberFormat="1" applyFont="1" applyBorder="1" applyAlignment="1" applyProtection="1">
      <alignment horizontal="center" vertical="center" wrapText="1"/>
    </xf>
    <xf numFmtId="2" fontId="4" fillId="0" borderId="9" xfId="0" applyNumberFormat="1" applyFont="1" applyFill="1" applyBorder="1" applyAlignment="1" applyProtection="1">
      <alignment horizontal="center" vertical="center" wrapText="1"/>
    </xf>
    <xf numFmtId="0" fontId="1" fillId="0" borderId="1" xfId="501" applyFont="1" applyFill="1" applyBorder="1" applyAlignment="1" applyProtection="1">
      <alignment vertical="center"/>
      <protection locked="0"/>
    </xf>
    <xf numFmtId="0" fontId="4" fillId="0" borderId="1" xfId="677" applyFont="1" applyFill="1" applyBorder="1" applyAlignment="1" applyProtection="1">
      <alignment horizontal="center" vertical="center"/>
      <protection locked="0"/>
    </xf>
    <xf numFmtId="0" fontId="4" fillId="0" borderId="1" xfId="501" applyFont="1" applyFill="1" applyBorder="1" applyAlignment="1" applyProtection="1">
      <alignment vertical="center"/>
      <protection locked="0"/>
    </xf>
    <xf numFmtId="0" fontId="4" fillId="0" borderId="1" xfId="677" applyFont="1" applyFill="1" applyBorder="1" applyAlignment="1" applyProtection="1">
      <alignment horizontal="left" vertical="center"/>
      <protection locked="0"/>
    </xf>
    <xf numFmtId="0" fontId="1" fillId="0" borderId="1" xfId="677" applyFont="1" applyFill="1" applyBorder="1" applyAlignment="1" applyProtection="1">
      <alignment horizontal="left" vertical="center"/>
      <protection locked="0"/>
    </xf>
    <xf numFmtId="1" fontId="1" fillId="0" borderId="1" xfId="677" applyNumberFormat="1" applyFont="1" applyFill="1" applyBorder="1" applyAlignment="1" applyProtection="1">
      <alignment vertical="center"/>
      <protection locked="0"/>
    </xf>
    <xf numFmtId="252" fontId="1" fillId="0" borderId="1" xfId="0" applyNumberFormat="1" applyFont="1" applyFill="1" applyBorder="1" applyAlignment="1">
      <alignment vertical="center" wrapText="1"/>
    </xf>
    <xf numFmtId="2" fontId="1" fillId="0" borderId="0" xfId="0" applyNumberFormat="1" applyFont="1" applyAlignment="1">
      <alignment vertical="center"/>
    </xf>
    <xf numFmtId="0" fontId="2" fillId="0" borderId="0" xfId="739" applyNumberFormat="1" applyFont="1" applyFill="1" applyAlignment="1" applyProtection="1">
      <alignment horizontal="center" vertical="center"/>
    </xf>
    <xf numFmtId="0" fontId="3" fillId="0" borderId="0" xfId="0" applyFont="1" applyFill="1" applyAlignment="1">
      <alignment horizontal="center" vertical="center"/>
    </xf>
    <xf numFmtId="0" fontId="28" fillId="0" borderId="0" xfId="0" applyFont="1" applyFill="1" applyAlignment="1">
      <alignment horizontal="center" vertical="center"/>
    </xf>
    <xf numFmtId="2" fontId="29" fillId="0" borderId="0" xfId="0" applyNumberFormat="1" applyFont="1" applyBorder="1" applyAlignment="1" applyProtection="1">
      <alignment horizontal="left"/>
    </xf>
    <xf numFmtId="2" fontId="1" fillId="0" borderId="0" xfId="0" applyNumberFormat="1" applyFont="1" applyBorder="1" applyAlignment="1">
      <alignment horizontal="center" vertical="center"/>
    </xf>
    <xf numFmtId="0" fontId="3" fillId="0" borderId="0" xfId="0" applyFont="1" applyFill="1" applyAlignment="1">
      <alignment vertical="center"/>
    </xf>
    <xf numFmtId="0" fontId="28" fillId="0" borderId="0" xfId="0" applyFont="1" applyFill="1" applyAlignment="1">
      <alignment vertical="center"/>
    </xf>
    <xf numFmtId="0" fontId="4" fillId="0" borderId="1" xfId="677" applyFont="1" applyFill="1" applyBorder="1" applyAlignment="1" applyProtection="1">
      <alignment vertical="center"/>
      <protection locked="0"/>
    </xf>
    <xf numFmtId="0" fontId="1" fillId="0" borderId="1" xfId="677" applyFont="1" applyFill="1" applyBorder="1" applyAlignment="1" applyProtection="1">
      <alignment vertical="center"/>
      <protection locked="0"/>
    </xf>
    <xf numFmtId="0" fontId="1" fillId="0" borderId="0" xfId="0" applyFont="1" applyFill="1" applyAlignment="1"/>
    <xf numFmtId="0" fontId="1" fillId="0" borderId="1" xfId="0" applyFont="1" applyFill="1" applyBorder="1" applyAlignment="1"/>
    <xf numFmtId="0" fontId="28" fillId="0" borderId="0" xfId="0" applyFont="1" applyAlignment="1">
      <alignment horizontal="center" vertical="center"/>
    </xf>
    <xf numFmtId="0" fontId="28" fillId="0" borderId="0" xfId="0" applyFont="1" applyAlignment="1">
      <alignment vertical="center"/>
    </xf>
    <xf numFmtId="49" fontId="1" fillId="0" borderId="0" xfId="0" applyNumberFormat="1" applyFont="1" applyFill="1" applyAlignment="1" applyProtection="1">
      <alignment vertical="center"/>
    </xf>
    <xf numFmtId="0" fontId="29" fillId="0" borderId="0" xfId="0" applyFont="1" applyAlignment="1">
      <alignment horizontal="left" vertical="center" indent="2"/>
    </xf>
    <xf numFmtId="0" fontId="7" fillId="0" borderId="0" xfId="0" applyFont="1" applyAlignment="1">
      <alignment horizontal="left" vertical="center" indent="2"/>
    </xf>
    <xf numFmtId="0" fontId="9" fillId="0" borderId="0" xfId="739" applyFont="1" applyFill="1" applyAlignment="1"/>
    <xf numFmtId="0" fontId="7" fillId="0" borderId="0" xfId="739" applyNumberFormat="1" applyFont="1" applyFill="1" applyAlignment="1" applyProtection="1">
      <alignment horizontal="center" vertical="center"/>
    </xf>
    <xf numFmtId="0" fontId="4" fillId="0" borderId="0" xfId="739" applyFont="1" applyFill="1" applyAlignment="1">
      <alignment vertical="center"/>
    </xf>
    <xf numFmtId="0" fontId="30" fillId="0" borderId="1" xfId="739" applyNumberFormat="1" applyFont="1" applyFill="1" applyBorder="1" applyAlignment="1" applyProtection="1">
      <alignment horizontal="center" vertical="center"/>
    </xf>
    <xf numFmtId="0" fontId="1" fillId="0" borderId="0" xfId="739" applyFont="1" applyFill="1" applyAlignment="1">
      <alignment vertical="center"/>
    </xf>
    <xf numFmtId="0" fontId="9" fillId="0" borderId="1" xfId="739" applyNumberFormat="1" applyFont="1" applyFill="1" applyBorder="1" applyAlignment="1" applyProtection="1">
      <alignment horizontal="left" vertical="center"/>
    </xf>
    <xf numFmtId="0" fontId="1" fillId="0" borderId="1" xfId="739" applyFont="1" applyFill="1" applyBorder="1" applyAlignment="1">
      <alignment vertical="center" wrapText="1"/>
    </xf>
    <xf numFmtId="0" fontId="9" fillId="0" borderId="1" xfId="739" applyNumberFormat="1" applyFont="1" applyFill="1" applyBorder="1" applyAlignment="1" applyProtection="1">
      <alignment horizontal="center" vertical="center"/>
    </xf>
    <xf numFmtId="0" fontId="1" fillId="0" borderId="0" xfId="739" applyNumberFormat="1" applyFont="1" applyFill="1" applyBorder="1" applyAlignment="1" applyProtection="1">
      <alignment vertical="center"/>
    </xf>
  </cellXfs>
  <cellStyles count="907">
    <cellStyle name="常规" xfId="0" builtinId="0"/>
    <cellStyle name="差_gdp" xfId="1"/>
    <cellStyle name="货币[0]" xfId="2" builtinId="7"/>
    <cellStyle name="差_07大连 3 2 2" xfId="3"/>
    <cellStyle name="Accent5 2 2 5" xfId="4"/>
    <cellStyle name="40% - Accent2 2 4" xfId="5"/>
    <cellStyle name="输入" xfId="6" builtinId="20"/>
    <cellStyle name="注释 3 5 3 3 4" xfId="7"/>
    <cellStyle name="Note 5 2 5 2" xfId="8"/>
    <cellStyle name="标题 5 3 10" xfId="9"/>
    <cellStyle name="汇总 8 2 5 2 5" xfId="10"/>
    <cellStyle name="20% - 强调文字颜色 6 2 12" xfId="11"/>
    <cellStyle name="20% - 强调文字颜色 3 2 3 3" xfId="12"/>
    <cellStyle name="计算 4 3 3 4 2" xfId="13"/>
    <cellStyle name="60% - 着色 5 5" xfId="14"/>
    <cellStyle name="_最终版-全口径表120100715(终版) 3 2 4 2" xfId="15"/>
    <cellStyle name="Prefilled 2 2 3 2" xfId="16"/>
    <cellStyle name="汇总 2 4 3 3 2" xfId="17"/>
    <cellStyle name="40% - 强调文字颜色 2 3 4 8" xfId="18"/>
    <cellStyle name="?…????è [0.00]_Region Orders (2)" xfId="19"/>
    <cellStyle name="_市本级财力的明细(按24.8%) 4" xfId="20"/>
    <cellStyle name="输出 9 4 4 3 5 2" xfId="21"/>
    <cellStyle name="输入 2 2 17" xfId="22"/>
    <cellStyle name="20% - 强调文字颜色 3" xfId="23" builtinId="38"/>
    <cellStyle name="Heading" xfId="24"/>
    <cellStyle name="输出 2 3 6" xfId="25"/>
    <cellStyle name="40% - 强调文字颜色 4 2 4 2 2 3" xfId="26"/>
    <cellStyle name="差_农林水和城市维护标准支出20080505－县区合计_县市旗测算-新科目（含人口规模效应）_财力性转移支付2010年预算参考数 2 2" xfId="27"/>
    <cellStyle name="输入 10 2 2 2 3 2" xfId="28"/>
    <cellStyle name="20% - 强调文字颜色 2 3 3 2 10" xfId="29"/>
    <cellStyle name="货币" xfId="30" builtinId="4"/>
    <cellStyle name="20% - 强调文字颜色 2 3 6" xfId="31"/>
    <cellStyle name="20% - 强调文字颜色 6 3 20" xfId="32"/>
    <cellStyle name="Normal - Style1 22" xfId="33"/>
    <cellStyle name="差_2006年水利统计指标统计表_财力性转移支付2010年预算参考数 4 2 2" xfId="34"/>
    <cellStyle name="千位分隔[0]" xfId="35" builtinId="6"/>
    <cellStyle name="好_1_财力性转移支付2010年预算参考数_12.25-发教育厅-2016年高职生均年初预算控制数分配表" xfId="36"/>
    <cellStyle name="20% - 强调文字颜色 1 3 3 2 17" xfId="37"/>
    <cellStyle name="40% - 强调文字颜色 2 2 3 2 2" xfId="38"/>
    <cellStyle name="Accent2 - 40%" xfId="39"/>
    <cellStyle name="Accent4 - 40% 3 3" xfId="40"/>
    <cellStyle name="40% - 强调文字颜色 3" xfId="41" builtinId="39"/>
    <cellStyle name="标题 2 2 21" xfId="42"/>
    <cellStyle name="40% - 强调文字颜色 3 3 3 2" xfId="43"/>
    <cellStyle name="差_12滨州 4" xfId="44"/>
    <cellStyle name="Calculation 3 3 2 3" xfId="45"/>
    <cellStyle name="20% - 輔色4" xfId="46"/>
    <cellStyle name="检查单元格 3 2 8" xfId="47"/>
    <cellStyle name="表标题 5 2 5 2 3 2" xfId="48"/>
    <cellStyle name="差_2006年27重庆_合并" xfId="49"/>
    <cellStyle name="40% - 强调文字颜色 4 3 4" xfId="50"/>
    <cellStyle name="差_05潍坊 9" xfId="51"/>
    <cellStyle name="Calc Percent (1)" xfId="52"/>
    <cellStyle name="60% - 强调文字颜色 5 3 9" xfId="53"/>
    <cellStyle name="Accent3 - 20% 2 2 5" xfId="54"/>
    <cellStyle name="?…????è_Region Orders (2)" xfId="55"/>
    <cellStyle name="Border 6 4 2" xfId="56"/>
    <cellStyle name="?鹎%U龡&amp;H齲_x0001_C铣_x0014__x0007__x0001__x0001_ 3" xfId="57"/>
    <cellStyle name="标题 1 3 2 5" xfId="58"/>
    <cellStyle name="汇总 2 2 4 4 2 2" xfId="59"/>
    <cellStyle name="Grey 16" xfId="60"/>
    <cellStyle name="40% - 强调文字颜色 5 3 2 9" xfId="61"/>
    <cellStyle name="差" xfId="62" builtinId="27"/>
    <cellStyle name="40% - 輔色2" xfId="63"/>
    <cellStyle name="Input [yellow] 2 6 2" xfId="64"/>
    <cellStyle name="强调文字颜色 3 2 3 10" xfId="65"/>
    <cellStyle name="20% - 强调文字颜色 4 2 4 2 2 7" xfId="66"/>
    <cellStyle name="好_合并" xfId="67"/>
    <cellStyle name="强调文字颜色 3 11" xfId="68"/>
    <cellStyle name="40% - 强调文字颜色 6 2 2 18" xfId="69"/>
    <cellStyle name="千位分隔" xfId="70" builtinId="3"/>
    <cellStyle name="20% - 强调文字颜色 6 3 4 8" xfId="71"/>
    <cellStyle name="20% - 强调文字颜色 2 3 13" xfId="72"/>
    <cellStyle name="20% - 强调文字颜色 3 2 4 3 9" xfId="73"/>
    <cellStyle name="60% - 强调文字颜色 3" xfId="74" builtinId="40"/>
    <cellStyle name="Accent4 2 4" xfId="75"/>
    <cellStyle name="超链接" xfId="76" builtinId="8"/>
    <cellStyle name="输出 2 2 3 8" xfId="77"/>
    <cellStyle name="_2006年综合经营计划表（城北支行版5）" xfId="78"/>
    <cellStyle name="百分比" xfId="79" builtinId="5"/>
    <cellStyle name="Accent2 - 60% 4 2 2" xfId="80"/>
    <cellStyle name="差_07临沂 2 4" xfId="81"/>
    <cellStyle name="Accent4 - 40% 2 2 4" xfId="82"/>
    <cellStyle name="40% - 强调文字颜色 3 2 4 3 10" xfId="83"/>
    <cellStyle name="60% - 强调文字颜色 3 13" xfId="84"/>
    <cellStyle name="60% - 强调文字颜色 4 2 4 2 2 14" xfId="85"/>
    <cellStyle name="强调文字颜色 2 2 4 2 17" xfId="86"/>
    <cellStyle name="輸入 3 5 2" xfId="87"/>
    <cellStyle name="20% - 强调文字颜色 3 3 17" xfId="88"/>
    <cellStyle name="已访问的超链接" xfId="89" builtinId="9"/>
    <cellStyle name="20% - Accent6 3 2 2" xfId="90"/>
    <cellStyle name="差_2006年30云南 3 2 2" xfId="91"/>
    <cellStyle name="Accent6 - 60% 2 4" xfId="92"/>
    <cellStyle name="强调文字颜色 2 2 5 4" xfId="93"/>
    <cellStyle name="20% - Accent4 4" xfId="94"/>
    <cellStyle name="20% - 强调文字颜色 4 5" xfId="95"/>
    <cellStyle name="注释" xfId="96" builtinId="10"/>
    <cellStyle name="entry" xfId="97"/>
    <cellStyle name="60% - 强调文字颜色 2 3" xfId="98"/>
    <cellStyle name="60% - 强调文字颜色 5 3 4 18" xfId="99"/>
    <cellStyle name="60% - 强调文字颜色 2" xfId="100" builtinId="36"/>
    <cellStyle name="Entered" xfId="101"/>
    <cellStyle name="Accent4 2 3" xfId="102"/>
    <cellStyle name="标题 4" xfId="103" builtinId="19"/>
    <cellStyle name="20% - 强调文字颜色 5 3 6" xfId="104"/>
    <cellStyle name="20% - Accent4 3 2 4" xfId="105"/>
    <cellStyle name="40% - 强调文字颜色 6 3 4 12" xfId="106"/>
    <cellStyle name="警告文本" xfId="107" builtinId="11"/>
    <cellStyle name="汇总 2 4 2 3 6" xfId="108"/>
    <cellStyle name="40% - 强调文字颜色 3 3 20" xfId="109"/>
    <cellStyle name="常规 5 2" xfId="110"/>
    <cellStyle name="20% - 强调文字颜色 1 3 15" xfId="111"/>
    <cellStyle name="60% - 强调文字颜色 3 2 4 3 2" xfId="112"/>
    <cellStyle name="标题" xfId="113" builtinId="15"/>
    <cellStyle name="Currency$[0]" xfId="114"/>
    <cellStyle name="40% - 强调文字颜色 1 3 3 14" xfId="115"/>
    <cellStyle name="强调文字颜色 6 2 4 2 17" xfId="116"/>
    <cellStyle name="检查单元格 3 3 13" xfId="117"/>
    <cellStyle name="解释性文本" xfId="118" builtinId="53"/>
    <cellStyle name="强调文字颜色 2 3 4 10" xfId="119"/>
    <cellStyle name="标题 1" xfId="120" builtinId="16"/>
    <cellStyle name="計算方式 3 6" xfId="121"/>
    <cellStyle name="20% - 强调文字颜色 5 2 22" xfId="122"/>
    <cellStyle name="Header2 4 4 3 2" xfId="123"/>
    <cellStyle name="数字 2 2 2 7" xfId="124"/>
    <cellStyle name="0%" xfId="125"/>
    <cellStyle name="标题 2" xfId="126" builtinId="17"/>
    <cellStyle name="百分比 5" xfId="127"/>
    <cellStyle name="小数 2 5 3 2 2 4" xfId="128"/>
    <cellStyle name="20% - 强调文字颜色 5 3 4" xfId="129"/>
    <cellStyle name="20% - Accent4 3 2 2" xfId="130"/>
    <cellStyle name="60% - 强调文字颜色 1" xfId="131" builtinId="32"/>
    <cellStyle name="标题 3" xfId="132" builtinId="18"/>
    <cellStyle name="20% - 强调文字颜色 5 3 5" xfId="133"/>
    <cellStyle name="_4、“三个一”年度行动计划" xfId="134"/>
    <cellStyle name="好_2006年34青海_12.25-发教育厅-2016年高职生均年初预算控制数分配表" xfId="135"/>
    <cellStyle name="60% - 强调文字颜色 2 3 3 2 2" xfId="136"/>
    <cellStyle name="20% - 强调文字颜色 4 3 14" xfId="137"/>
    <cellStyle name="60% - 强调文字颜色 4" xfId="138" builtinId="44"/>
    <cellStyle name="Accent4 2 5" xfId="139"/>
    <cellStyle name="计算 2 4 7" xfId="140"/>
    <cellStyle name="输出" xfId="141" builtinId="21"/>
    <cellStyle name="计算" xfId="142" builtinId="22"/>
    <cellStyle name="标题 1 2 2 4" xfId="143"/>
    <cellStyle name="60% - 强调文字颜色 6 18" xfId="144"/>
    <cellStyle name="20% - 强调文字颜色 1 3 4 3" xfId="145"/>
    <cellStyle name="强调文字颜色 1 2 4 2 11" xfId="146"/>
    <cellStyle name="差_12滨州 5 2" xfId="147"/>
    <cellStyle name="20% - 輔色5 2" xfId="148"/>
    <cellStyle name="检查单元格" xfId="149" builtinId="23"/>
    <cellStyle name="Accent3 17" xfId="150"/>
    <cellStyle name="Accent3 22" xfId="151"/>
    <cellStyle name="Percent [2] 2 4" xfId="152"/>
    <cellStyle name="20% - 强调文字颜色 3 3 3 2 5" xfId="153"/>
    <cellStyle name="_ET_STYLE_NoName_00__县公司" xfId="154"/>
    <cellStyle name="常规 23 4 2 2" xfId="155"/>
    <cellStyle name="20% - 强调文字颜色 1 4 3" xfId="156"/>
    <cellStyle name="20% - 强调文字颜色 6" xfId="157" builtinId="50"/>
    <cellStyle name="60% - 强调文字颜色 1 3 2 2 2" xfId="158"/>
    <cellStyle name="强调文字颜色 2" xfId="159" builtinId="33"/>
    <cellStyle name="标题 3 3 2 2 2" xfId="160"/>
    <cellStyle name="40% - 强调文字颜色 4 2 3 3" xfId="161"/>
    <cellStyle name="60% - 强调文字颜色 2 2 4 2 8" xfId="162"/>
    <cellStyle name="60% - 强调文字颜色 3 3 4 8" xfId="163"/>
    <cellStyle name="千位分隔 6 3" xfId="164"/>
    <cellStyle name="_1123试算平衡表（模板）（马雪泉）" xfId="165"/>
    <cellStyle name="链接单元格" xfId="166" builtinId="24"/>
    <cellStyle name="警告文本 4 2 19" xfId="167"/>
    <cellStyle name="计算 3 4 13" xfId="168"/>
    <cellStyle name="差_530623_2006年县级财政报表附表 4" xfId="169"/>
    <cellStyle name="标题 1 3 3 18" xfId="170"/>
    <cellStyle name="20% - Accent3 2 2 5" xfId="171"/>
    <cellStyle name="20% - 强调文字颜色 3 3 2 5" xfId="172"/>
    <cellStyle name="汇总" xfId="173" builtinId="25"/>
    <cellStyle name="40% - 强调文字颜色 3 2 4_2017年人大参阅资料（代表大会-定）1.14" xfId="174"/>
    <cellStyle name="差_Book2" xfId="175"/>
    <cellStyle name="20% - 强调文字颜色 6 4 3" xfId="176"/>
    <cellStyle name="好" xfId="177" builtinId="26"/>
    <cellStyle name="适中" xfId="178" builtinId="28"/>
    <cellStyle name="Dollar (zero dec) 2 2" xfId="179"/>
    <cellStyle name="Heading 3 8" xfId="180"/>
    <cellStyle name="_Book1_5" xfId="181"/>
    <cellStyle name="Accent1 4 4" xfId="182"/>
    <cellStyle name="标题 2 3 2 18" xfId="183"/>
    <cellStyle name="no dec 11" xfId="184"/>
    <cellStyle name="20% - 强调文字颜色 5" xfId="185" builtinId="46"/>
    <cellStyle name="强调文字颜色 1" xfId="186" builtinId="29"/>
    <cellStyle name="20% - 强调文字颜色 1" xfId="187" builtinId="30"/>
    <cellStyle name="警告文字" xfId="188"/>
    <cellStyle name="百分比 3 5 2" xfId="189"/>
    <cellStyle name="40% - 强调文字颜色 1" xfId="190" builtinId="31"/>
    <cellStyle name="常规 31 3 3 2" xfId="191"/>
    <cellStyle name="20% - 輔色2" xfId="192"/>
    <cellStyle name="Output Line Items" xfId="193"/>
    <cellStyle name="常规 85 2" xfId="194"/>
    <cellStyle name="好_gdp" xfId="195"/>
    <cellStyle name="0.0%" xfId="196"/>
    <cellStyle name="20% - 强调文字颜色 2" xfId="197" builtinId="34"/>
    <cellStyle name="40% - 强调文字颜色 2" xfId="198" builtinId="35"/>
    <cellStyle name="差_05潍坊 8" xfId="199"/>
    <cellStyle name="20% - 輔色3" xfId="200"/>
    <cellStyle name="千位分隔[0] 2" xfId="201"/>
    <cellStyle name="20% - 强调文字颜色 2 3 4 6" xfId="202"/>
    <cellStyle name="强调文字颜色 3" xfId="203" builtinId="37"/>
    <cellStyle name="60% - 强调文字颜色 4 7_四队计价2011-6" xfId="204"/>
    <cellStyle name="强调文字颜色 4" xfId="205" builtinId="41"/>
    <cellStyle name="PSChar" xfId="206"/>
    <cellStyle name="HEADING1 2 2" xfId="207"/>
    <cellStyle name="20% - 强调文字颜色 4" xfId="208" builtinId="42"/>
    <cellStyle name="20% - 輔色1 2" xfId="209"/>
    <cellStyle name="强调文字颜色 6 2 2 8" xfId="210"/>
    <cellStyle name="40% - 强调文字颜色 4" xfId="211" builtinId="43"/>
    <cellStyle name="强调文字颜色 5" xfId="212" builtinId="45"/>
    <cellStyle name="百分比 3 2 3 2" xfId="213"/>
    <cellStyle name="40% - 强调文字颜色 3 2_2017年人大参阅资料（代表大会-定）1.14" xfId="214"/>
    <cellStyle name="40% - 强调文字颜色 5" xfId="215" builtinId="47"/>
    <cellStyle name="20% - 輔色6" xfId="216"/>
    <cellStyle name="60% - 强调文字颜色 5" xfId="217" builtinId="48"/>
    <cellStyle name="60% - 着色 6 2" xfId="218"/>
    <cellStyle name="强调文字颜色 6" xfId="219" builtinId="49"/>
    <cellStyle name="1" xfId="220"/>
    <cellStyle name="40% - 强调文字颜色 6" xfId="221" builtinId="51"/>
    <cellStyle name="だ[0]_PLDT" xfId="222"/>
    <cellStyle name="好 3 14" xfId="223"/>
    <cellStyle name="_弱电系统设备配置报价清单" xfId="224"/>
    <cellStyle name="Heading 3 2" xfId="225"/>
    <cellStyle name="适中 8 2" xfId="226"/>
    <cellStyle name="差_12滨州 7" xfId="227"/>
    <cellStyle name="20% - 强调文字颜色 3 3 2" xfId="228"/>
    <cellStyle name="解释性文本 2 3 9" xfId="229"/>
    <cellStyle name="F3" xfId="230"/>
    <cellStyle name="60% - 强调文字颜色 6" xfId="231" builtinId="52"/>
    <cellStyle name="常规 2 2 3 3 2" xfId="232"/>
    <cellStyle name="40% - 强调文字颜色 2 6" xfId="233"/>
    <cellStyle name="60% - 强调文字颜色 6 2 2 4" xfId="234"/>
    <cellStyle name="20% - 强调文字颜色 1 2 7" xfId="235"/>
    <cellStyle name="20% - 强调文字颜色 3 2 4_2017年人大参阅资料（代表大会-定）1.14" xfId="236"/>
    <cellStyle name="Input [yellow] 4 2 2 2 2 4" xfId="237"/>
    <cellStyle name="标题 7 2 8" xfId="238"/>
    <cellStyle name="20% - 强调文字颜色 3 3 4 9" xfId="239"/>
    <cellStyle name="链接单元格 3 2 9" xfId="240"/>
    <cellStyle name=" 1 4" xfId="241"/>
    <cellStyle name="category" xfId="242"/>
    <cellStyle name="40% - 着色 2 4" xfId="243"/>
    <cellStyle name="Normal - Style1 2 3" xfId="244"/>
    <cellStyle name="60% - 强调文字颜色 4 3 2 12" xfId="245"/>
    <cellStyle name="Normal - Style1 5" xfId="246"/>
    <cellStyle name="标题 3 2 4 14" xfId="247"/>
    <cellStyle name="资产 3 2 3 2" xfId="248"/>
    <cellStyle name="60% - 强调文字颜色 1 3 3 2 4" xfId="249"/>
    <cellStyle name="?? [0.00]_Analysis of Loans" xfId="250"/>
    <cellStyle name="捠壿 [0.00]_Region Orders (2)" xfId="251"/>
    <cellStyle name="_中小表1 2" xfId="252"/>
    <cellStyle name="?? [0]" xfId="253"/>
    <cellStyle name="60% - 着色 5 3" xfId="254"/>
    <cellStyle name="Comma  - Style7" xfId="255"/>
    <cellStyle name="百分比 4 3 3" xfId="256"/>
    <cellStyle name="60% - 强调文字颜色 6 2 4 10" xfId="257"/>
    <cellStyle name="60% - 强调文字颜色 5 3_2017年人大参阅资料（代表大会-定）1.14" xfId="258"/>
    <cellStyle name="??_x0011_?_x0010_?" xfId="259"/>
    <cellStyle name="60% - 强调文字颜色 5 10" xfId="260"/>
    <cellStyle name="烹拳_ +Foil &amp; -FOIL &amp; PAPER" xfId="261"/>
    <cellStyle name="Percent[2]" xfId="262"/>
    <cellStyle name="Accent6 8 3" xfId="263"/>
    <cellStyle name="PSHeading 2 2" xfId="264"/>
    <cellStyle name="差_530623_2006年县级财政报表附表 2 2" xfId="265"/>
    <cellStyle name="???? [0.00]_Analysis of Loans" xfId="266"/>
    <cellStyle name="????_Analysis of Loans" xfId="267"/>
    <cellStyle name="Calc Percent (0)" xfId="268"/>
    <cellStyle name="差_城建部门 2 2" xfId="269"/>
    <cellStyle name="注释 3 22" xfId="270"/>
    <cellStyle name="好_县区合并测算20080421_财力性转移支付2010年预算参考数 3" xfId="271"/>
    <cellStyle name="Calc Currency (0) 2 2" xfId="272"/>
    <cellStyle name="{Z'0000(1 dec)}" xfId="273"/>
    <cellStyle name="Accent6 - 40% 3 2" xfId="274"/>
    <cellStyle name="?鹎%U龡&amp;H?_x0008__x001c__x001c_?_x0007__x0001__x0001_ 2" xfId="275"/>
    <cellStyle name="好_第五部分(才淼、饶永宏） 5" xfId="276"/>
    <cellStyle name="60% - 强调文字颜色 2 3 18" xfId="277"/>
    <cellStyle name="Title 4 2" xfId="278"/>
    <cellStyle name="40% - Accent2 6" xfId="279"/>
    <cellStyle name="20% - 强调文字颜色 2 5 4" xfId="280"/>
    <cellStyle name="PSInt 2" xfId="281"/>
    <cellStyle name="强调文字颜色 4 2 4 2 3" xfId="282"/>
    <cellStyle name="標題 4" xfId="283"/>
    <cellStyle name="标题 1 3 20" xfId="284"/>
    <cellStyle name="@_text" xfId="285"/>
    <cellStyle name="标题 7 2 2" xfId="286"/>
    <cellStyle name="_Book1_1 3" xfId="287"/>
    <cellStyle name="Linked Cells_Book1" xfId="288"/>
    <cellStyle name="Followed Hyperlink_8-邢台折~3" xfId="289"/>
    <cellStyle name="_ET_STYLE_NoName_00__汇总表7.21 3" xfId="290"/>
    <cellStyle name="Accent2 - 60% 4 2 5" xfId="291"/>
    <cellStyle name="20% - 强调文字颜色 1 7" xfId="292"/>
    <cellStyle name="60% - Accent4 2 2 3" xfId="293"/>
    <cellStyle name="Accent1 - 60% 3" xfId="294"/>
    <cellStyle name="标题 1 2 4 13" xfId="295"/>
    <cellStyle name="_norma1_2007年上半年我市、全国、辽宁省、15城市财政收支情况表－政府全会用 3" xfId="296"/>
    <cellStyle name="20% - 强调文字颜色 4 3_2017年人大参阅资料（代表大会-定）1.14" xfId="297"/>
    <cellStyle name="60% - 强调文字颜色 4 3 4 2" xfId="298"/>
    <cellStyle name="20% - 强调文字颜色 6 3 2 4" xfId="299"/>
    <cellStyle name="20% - Accent6 2 2 4" xfId="300"/>
    <cellStyle name="Output Amounts" xfId="301"/>
    <cellStyle name="Explanatory Text 2 6" xfId="302"/>
    <cellStyle name="标题 6 2 14" xfId="303"/>
    <cellStyle name="常规 5 10" xfId="304"/>
    <cellStyle name="40% - Accent5 3 2 4" xfId="305"/>
    <cellStyle name="60% - Accent4 2 2 2" xfId="306"/>
    <cellStyle name="_00  2011年考核表 2" xfId="307"/>
    <cellStyle name="差_城建部门 2" xfId="308"/>
    <cellStyle name="Header1 21" xfId="309"/>
    <cellStyle name="Black" xfId="310"/>
    <cellStyle name="40% - 强调文字颜色 6 2 4_2017年人大参阅资料（代表大会-定）1.14" xfId="311"/>
    <cellStyle name="好_2006年33甘肃_隋心对账单定稿0514" xfId="312"/>
    <cellStyle name="好_汇总-县级财政报表附表 6" xfId="313"/>
    <cellStyle name="60% - 强调文字颜色 4 3 4 9" xfId="314"/>
    <cellStyle name="20% - 强调文字颜色 2 3 4 2" xfId="315"/>
    <cellStyle name="差_03昭通 2 4" xfId="316"/>
    <cellStyle name="_14新宾 3" xfId="317"/>
    <cellStyle name="40% - 强调文字颜色 6 2 2 4" xfId="318"/>
    <cellStyle name="輸出 2 3 2" xfId="319"/>
    <cellStyle name="常规 4 3 6" xfId="320"/>
    <cellStyle name="entry box 2 2 4 2" xfId="321"/>
    <cellStyle name="强调 2 4" xfId="322"/>
    <cellStyle name="20% - 强调文字颜色 2 2 6" xfId="323"/>
    <cellStyle name="数量 2" xfId="324"/>
    <cellStyle name="40% - 强调文字颜色 5 2 2 5" xfId="325"/>
    <cellStyle name="Total 3 2" xfId="326"/>
    <cellStyle name="Percent [2] 8" xfId="327"/>
    <cellStyle name="60% - 强调文字颜色 6 3 4 9" xfId="328"/>
    <cellStyle name="标题 2 6" xfId="329"/>
    <cellStyle name="强调文字颜色 1 2 2 21" xfId="330"/>
    <cellStyle name="Accent1 2 2 2" xfId="331"/>
    <cellStyle name="20% - Accent3 3 2 2" xfId="332"/>
    <cellStyle name="常规 16 2 5" xfId="333"/>
    <cellStyle name="常规 21 2 5" xfId="334"/>
    <cellStyle name="强调文字颜色 4 3 4 8" xfId="335"/>
    <cellStyle name="Accent1 - 40% 2 3" xfId="336"/>
    <cellStyle name="Accent6 - 60% 4 2 2" xfId="337"/>
    <cellStyle name="20% - 强调文字颜色 6 3 2" xfId="338"/>
    <cellStyle name="_2005年1月报人大材料（非附表" xfId="339"/>
    <cellStyle name="差_发教育厅工资晋级预发第三步津补贴 2" xfId="340"/>
    <cellStyle name="60% - 强调文字颜色 6 3" xfId="341"/>
    <cellStyle name="解释性文本 3 2 11" xfId="342"/>
    <cellStyle name="常规 133" xfId="343"/>
    <cellStyle name="20% - 强调文字颜色 5 3 2 2 2" xfId="344"/>
    <cellStyle name="20% - 强调文字颜色 2 2_2017年人大参阅资料（代表大会-定）1.14" xfId="345"/>
    <cellStyle name="Accent1 5 5" xfId="346"/>
    <cellStyle name="标题 4 2 3 19" xfId="347"/>
    <cellStyle name="60% - 强调文字颜色 6 3 5 2" xfId="348"/>
    <cellStyle name="40% - Accent3 3 2 3" xfId="349"/>
    <cellStyle name="Currency [0]_353HHC" xfId="350"/>
    <cellStyle name="40% - 强调文字颜色 3 3 7" xfId="351"/>
    <cellStyle name="检查单元格 2 4 18" xfId="352"/>
    <cellStyle name="20% - 强调文字颜色 2 3 2" xfId="353"/>
    <cellStyle name="强调文字颜色 5 3 2 2 5" xfId="354"/>
    <cellStyle name="货币[0] 2 8" xfId="355"/>
    <cellStyle name="20% - 强调文字颜色 1 2_2017年人大参阅资料（代表大会-定）1.14" xfId="356"/>
    <cellStyle name="后继超链接 5" xfId="357"/>
    <cellStyle name="差_530629_2006年县级财政报表附表 3 2" xfId="358"/>
    <cellStyle name="{Month}" xfId="359"/>
    <cellStyle name="per.style" xfId="360"/>
    <cellStyle name="PSInt" xfId="361"/>
    <cellStyle name="{Thousand [0]}" xfId="362"/>
    <cellStyle name="Thousands" xfId="363"/>
    <cellStyle name="常规 21 11" xfId="364"/>
    <cellStyle name="常规 16 11" xfId="365"/>
    <cellStyle name="标题 1 3_2017年人大参阅资料（代表大会-定）1.14" xfId="366"/>
    <cellStyle name="Accent4 - 40% 3" xfId="367"/>
    <cellStyle name="60% - 强调文字颜色 3 3 22" xfId="368"/>
    <cellStyle name="60% - 强调文字颜色 5 3 2 5" xfId="369"/>
    <cellStyle name="强调文字颜色 3 3 4 14" xfId="370"/>
    <cellStyle name="_Book1_3 2" xfId="371"/>
    <cellStyle name="Accent6 - 20% 4 2 2" xfId="372"/>
    <cellStyle name="常规 23 2 2 2 2" xfId="373"/>
    <cellStyle name="S1-0" xfId="374"/>
    <cellStyle name="着色 3 4" xfId="375"/>
    <cellStyle name="差_09黑龙江_财力性转移支付2010年预算参考数 5 2" xfId="376"/>
    <cellStyle name="S1-1" xfId="377"/>
    <cellStyle name="60% - 强调文字颜色 4 3 2" xfId="378"/>
    <cellStyle name="Accent6 4 2 2" xfId="379"/>
    <cellStyle name="Accent3 - 40%" xfId="380"/>
    <cellStyle name="Accent3 - 40% 3 5" xfId="381"/>
    <cellStyle name="Accent5 - 60% 3 2" xfId="382"/>
    <cellStyle name="20% - 强调文字颜色 3 2_2017年人大参阅资料（代表大会-定）1.14" xfId="383"/>
    <cellStyle name="Accent4 - 60% 6" xfId="384"/>
    <cellStyle name="差_2015年高等教育教职工和学生情况" xfId="385"/>
    <cellStyle name="20% - 强调文字颜色 4 3 4 9" xfId="386"/>
    <cellStyle name="0.00%" xfId="387"/>
    <cellStyle name="差_Book1_县公司 2" xfId="388"/>
    <cellStyle name="Currency [0] 6" xfId="389"/>
    <cellStyle name="Percent[0]" xfId="390"/>
    <cellStyle name="Percent_!!!GO" xfId="391"/>
    <cellStyle name="常规 2 2 2 3" xfId="392"/>
    <cellStyle name="Currency$[2]" xfId="393"/>
    <cellStyle name="40% - 强调文字颜色 3 2 6" xfId="394"/>
    <cellStyle name="Accent4 - 60% 11" xfId="395"/>
    <cellStyle name="常规 52" xfId="396"/>
    <cellStyle name="Accent3 - 20% 2" xfId="397"/>
    <cellStyle name="链接单元格 2 15" xfId="398"/>
    <cellStyle name="差_副本73283696546880457822010-04-29 2" xfId="399"/>
    <cellStyle name="Accent3 2 4" xfId="400"/>
    <cellStyle name="常规 13 2_Book1" xfId="401"/>
    <cellStyle name="Heading 1 3 5" xfId="402"/>
    <cellStyle name="好_Book1_发文表-2015年资源枯竭城市转移支付资金安排表（定）" xfId="403"/>
    <cellStyle name="60% - Accent5 4 2" xfId="404"/>
    <cellStyle name="Dollar (zero dec) 3" xfId="405"/>
    <cellStyle name="Heading 2 2 6" xfId="406"/>
    <cellStyle name="标题 1 2 8" xfId="407"/>
    <cellStyle name="40% - 强调文字颜色 1 3 11" xfId="408"/>
    <cellStyle name="40% - Accent6 2 2 3" xfId="409"/>
    <cellStyle name="_4月表 3" xfId="410"/>
    <cellStyle name="Neutral 4 2 2" xfId="411"/>
    <cellStyle name="{Percent}" xfId="412"/>
    <cellStyle name="Subtotal" xfId="413"/>
    <cellStyle name="差_（20120229）新增报表表样 3 2 3" xfId="414"/>
    <cellStyle name="标题 3 3 2 4" xfId="415"/>
    <cellStyle name="Heading 4 4 3" xfId="416"/>
    <cellStyle name="常规 2 2 14" xfId="417"/>
    <cellStyle name="40% - 强调文字颜色 1 3_2017年人大参阅资料（代表大会-定）1.14" xfId="418"/>
    <cellStyle name="Calc Percent (2)" xfId="419"/>
    <cellStyle name="好_汇总-县级财政报表附表" xfId="420"/>
    <cellStyle name="差_05潍坊_隋心对账单定稿0514" xfId="421"/>
    <cellStyle name="Heading 3 4 2" xfId="422"/>
    <cellStyle name="Accent3 - 20% 8" xfId="423"/>
    <cellStyle name="20% - 强调文字颜色 3 3 4 2" xfId="424"/>
    <cellStyle name="标题 2 2 4 2 12" xfId="425"/>
    <cellStyle name="S1-5" xfId="426"/>
    <cellStyle name="Linked Cells 2 2" xfId="427"/>
    <cellStyle name="40% - 强调文字颜色 1 3 2 5" xfId="428"/>
    <cellStyle name="Accent6 - 40% 11" xfId="429"/>
    <cellStyle name="Enter Units (2)" xfId="430"/>
    <cellStyle name="差_2006年33甘肃 3 2 4" xfId="431"/>
    <cellStyle name="标题 3 3_2017年人大参阅资料（代表大会-定）1.14" xfId="432"/>
    <cellStyle name="Accent4 - 40% 6" xfId="433"/>
    <cellStyle name="60% - 輔色2" xfId="434"/>
    <cellStyle name="20% - Accent5 2 2 5" xfId="435"/>
    <cellStyle name="20% - 强调文字颜色 5 3 2 5" xfId="436"/>
    <cellStyle name="好_2006年分析表 2" xfId="437"/>
    <cellStyle name="汇总 3 2 6" xfId="438"/>
    <cellStyle name="好_Book1_1_Book1 2" xfId="439"/>
    <cellStyle name="style1" xfId="440"/>
    <cellStyle name="Accent6 8 2" xfId="441"/>
    <cellStyle name="千位分隔[0] 8" xfId="442"/>
    <cellStyle name="标题 2 2 8" xfId="443"/>
    <cellStyle name="連結的儲存格" xfId="444"/>
    <cellStyle name="Date 3" xfId="445"/>
    <cellStyle name="40% - Accent6 3 2 2" xfId="446"/>
    <cellStyle name="货币 2 3" xfId="447"/>
    <cellStyle name="差_总局机关" xfId="448"/>
    <cellStyle name="Accent4 - 60% 3" xfId="449"/>
    <cellStyle name="40% - Accent1 2 4" xfId="450"/>
    <cellStyle name="wrap" xfId="451"/>
    <cellStyle name="千位分隔 6" xfId="452"/>
    <cellStyle name="常规 31 2 2" xfId="453"/>
    <cellStyle name="Neutral 2 2 3" xfId="454"/>
    <cellStyle name="Accent6 - 40% 3 2 2" xfId="455"/>
    <cellStyle name="Comma,0" xfId="456"/>
    <cellStyle name="HEADING1 3" xfId="457"/>
    <cellStyle name="Accent4 - 60% 4 2" xfId="458"/>
    <cellStyle name="Accent5 - 40% 2 2 3" xfId="459"/>
    <cellStyle name="no dec 2 4" xfId="460"/>
    <cellStyle name="Monétaire [0]_!!!GO" xfId="461"/>
    <cellStyle name="Accent6 - 60% 2 2" xfId="462"/>
    <cellStyle name="20% - 强调文字颜色 4 3" xfId="463"/>
    <cellStyle name="百分比 5 2 5 2" xfId="464"/>
    <cellStyle name="Accent1 - 60% 2 2 3" xfId="465"/>
    <cellStyle name="Warning Text 7" xfId="466"/>
    <cellStyle name="40% - 强调文字颜色 2 3 2 4" xfId="467"/>
    <cellStyle name="差_0502通海县 3 2" xfId="468"/>
    <cellStyle name="商品名称" xfId="469"/>
    <cellStyle name="20% - 强调文字颜色 3 4" xfId="470"/>
    <cellStyle name="20% - 强调文字颜色 6 3 4 2" xfId="471"/>
    <cellStyle name="Input Cells" xfId="472"/>
    <cellStyle name="Heading 2 3 2 2" xfId="473"/>
    <cellStyle name="Accent5 8 2" xfId="474"/>
    <cellStyle name="20% - 强调文字颜色 5 3 5 2" xfId="475"/>
    <cellStyle name="60% - 輔色3" xfId="476"/>
    <cellStyle name="40% - 輔色6" xfId="477"/>
    <cellStyle name="好_30云南 4" xfId="478"/>
    <cellStyle name="comma zerodec 2" xfId="479"/>
    <cellStyle name="Accent3 2 2 2" xfId="480"/>
    <cellStyle name="常规 2_（定）2015年资源枯竭转移支付增量发文表（分市发）10.20" xfId="481"/>
    <cellStyle name="标题 3 3 5" xfId="482"/>
    <cellStyle name="Comma [00]" xfId="483"/>
    <cellStyle name="标题 3 3 2 2" xfId="484"/>
    <cellStyle name="输出 3 9" xfId="485"/>
    <cellStyle name="Accent4 - 20% 2 4" xfId="486"/>
    <cellStyle name="千位分隔 26" xfId="487"/>
    <cellStyle name="强调文字颜色 1 3 2 2 18" xfId="488"/>
    <cellStyle name="KPMG Heading 2" xfId="489"/>
    <cellStyle name="警告文本 3 16" xfId="490"/>
    <cellStyle name="千位分隔 2 5 2" xfId="491"/>
    <cellStyle name="Accent4 - 40% 3 2 2" xfId="492"/>
    <cellStyle name="{Comma [0]}" xfId="493"/>
    <cellStyle name="标题 3 3 17" xfId="494"/>
    <cellStyle name="Accent6 23" xfId="495"/>
    <cellStyle name="Accent6 18" xfId="496"/>
    <cellStyle name="Comma [0]" xfId="497"/>
    <cellStyle name="标题 4 4 5" xfId="498"/>
    <cellStyle name="差_2008计算资料（8月5） 3" xfId="499"/>
    <cellStyle name="Accent3 - 60% 4" xfId="500"/>
    <cellStyle name="常规_西安" xfId="501"/>
    <cellStyle name="强调 3" xfId="502"/>
    <cellStyle name="60% - Accent1 3 6" xfId="503"/>
    <cellStyle name="Accent6 - 60% 9" xfId="504"/>
    <cellStyle name="货币 2_发文表-2015年资源枯竭城市转移支付资金安排表（定）" xfId="505"/>
    <cellStyle name="40% - 强调文字颜色 2 2 3_2017年人大参阅资料（代表大会-定）1.14" xfId="506"/>
    <cellStyle name="强调文字颜色 3 10" xfId="507"/>
    <cellStyle name="40% - 强调文字颜色 5 3 2 3" xfId="508"/>
    <cellStyle name="20% - 强调文字颜色 1 3 2 2 2" xfId="509"/>
    <cellStyle name="Accent6 - 60% 7" xfId="510"/>
    <cellStyle name="常规 2 81" xfId="511"/>
    <cellStyle name="Accent2 - 60% 3 4" xfId="512"/>
    <cellStyle name="Percent [2] 5" xfId="513"/>
    <cellStyle name="0,0_x000d__x000a_NA_x000d__x000a_ 3" xfId="514"/>
    <cellStyle name="40% - Accent3 4 2" xfId="515"/>
    <cellStyle name="Accent4 16" xfId="516"/>
    <cellStyle name="Accent4 21" xfId="517"/>
    <cellStyle name="差 3 4 18" xfId="518"/>
    <cellStyle name="60% - 輔色5 2" xfId="519"/>
    <cellStyle name="Accent1 - 40% 2 2 4" xfId="520"/>
    <cellStyle name="好_05潍坊 5" xfId="521"/>
    <cellStyle name="20% - Accent5 3 2 2" xfId="522"/>
    <cellStyle name="Accent3 - 60% 3 2 2" xfId="523"/>
    <cellStyle name="Accent3 - 60% 3 2 3" xfId="524"/>
    <cellStyle name="Normal - Style1 4" xfId="525"/>
    <cellStyle name="Accent2 - 60% 6" xfId="526"/>
    <cellStyle name="常规 23_12.25-发教育厅-2016年高职生均年初预算控制数分配表" xfId="527"/>
    <cellStyle name="pricing" xfId="528"/>
    <cellStyle name="常规 2 2 7 4" xfId="529"/>
    <cellStyle name="60% - 强调文字颜色 1 3" xfId="530"/>
    <cellStyle name="콤마 [0]_1.24분기 평가표 " xfId="531"/>
    <cellStyle name="Accent3" xfId="532"/>
    <cellStyle name="60% - 輔色4 2" xfId="533"/>
    <cellStyle name="price" xfId="534"/>
    <cellStyle name="未定义 2" xfId="535"/>
    <cellStyle name="60% - 輔色1" xfId="536"/>
    <cellStyle name="40% - 强调文字颜色 4 2 4_2017年人大参阅资料（代表大会-定）1.14" xfId="537"/>
    <cellStyle name="style 2 3 2" xfId="538"/>
    <cellStyle name="强调 2" xfId="539"/>
    <cellStyle name="差_（20120229）新增报表表样 3 2" xfId="540"/>
    <cellStyle name="S_93BF3CC6965FEFE0" xfId="541"/>
    <cellStyle name="Accent1 17" xfId="542"/>
    <cellStyle name="Accent1 22" xfId="543"/>
    <cellStyle name="40% - Accent5 3 2 2" xfId="544"/>
    <cellStyle name="好_05潍坊_华东" xfId="545"/>
    <cellStyle name="Accent6 - 40% 3 4" xfId="546"/>
    <cellStyle name="差_2006年全省财力计算表（中央、决算） 5 2" xfId="547"/>
    <cellStyle name="だ_PLDT" xfId="548"/>
    <cellStyle name="{Comma}" xfId="549"/>
    <cellStyle name="差_530629_2006年县级财政报表附表 4 2 2" xfId="550"/>
    <cellStyle name="{Date}" xfId="551"/>
    <cellStyle name="Fixed 2" xfId="552"/>
    <cellStyle name="{Thousand}" xfId="553"/>
    <cellStyle name="{Z'0000(4 dec)}" xfId="554"/>
    <cellStyle name="Accent5 - 40% 4" xfId="555"/>
    <cellStyle name="20% - 强调文字颜色 1 3" xfId="556"/>
    <cellStyle name="霓付 [0]_ +Foil &amp; -FOIL &amp; PAPER" xfId="557"/>
    <cellStyle name="Calc Currency (0)_Book1" xfId="558"/>
    <cellStyle name="差_530623_2006年县级财政报表附表 8" xfId="559"/>
    <cellStyle name="20% - 强调文字颜色 1 3 2 4" xfId="560"/>
    <cellStyle name="Accent5 - 60% 7" xfId="561"/>
    <cellStyle name="差_05潍坊_华东" xfId="562"/>
    <cellStyle name="貨幣_SGV" xfId="563"/>
    <cellStyle name="20% - 强调文字颜色 2 3 2 4" xfId="564"/>
    <cellStyle name="Normal" xfId="565"/>
    <cellStyle name="20% - 强调文字颜色 4 3 2 4" xfId="566"/>
    <cellStyle name="Accent2 4 2" xfId="567"/>
    <cellStyle name="Good 4 2" xfId="568"/>
    <cellStyle name="20% - 强调文字颜色 4 3 4 2" xfId="569"/>
    <cellStyle name="20% - Accent4 6" xfId="570"/>
    <cellStyle name="20% - 强调文字颜色 5 4" xfId="571"/>
    <cellStyle name="20% - Accent5 4 2" xfId="572"/>
    <cellStyle name="强调 1" xfId="573"/>
    <cellStyle name="PrePop Currency (0)" xfId="574"/>
    <cellStyle name="差_05潍坊 5 2" xfId="575"/>
    <cellStyle name="콤마_1.24분기 평가표 " xfId="576"/>
    <cellStyle name="适中 3 2 10" xfId="577"/>
    <cellStyle name="Accent2 - 60% 3 2" xfId="578"/>
    <cellStyle name="60% - Accent1 4 2" xfId="579"/>
    <cellStyle name="Accent2_12.25-发教育厅-2016年高职生均年初预算控制数分配表" xfId="580"/>
    <cellStyle name="千分位_ 白土" xfId="581"/>
    <cellStyle name="差_（20120229）新增报表表样 3 2 2" xfId="582"/>
    <cellStyle name="Accent6 - 40% 12" xfId="583"/>
    <cellStyle name="HEADER" xfId="584"/>
    <cellStyle name="60% - 强调文字颜色 6 3 2 4" xfId="585"/>
    <cellStyle name="Accent1 - 40% 5 2" xfId="586"/>
    <cellStyle name="Euro" xfId="587"/>
    <cellStyle name="Currency1 3" xfId="588"/>
    <cellStyle name="t_HVAC Equipment (3) 2" xfId="589"/>
    <cellStyle name="Accent3 - 60% 2 4" xfId="590"/>
    <cellStyle name="Accent4 - 60% 2" xfId="591"/>
    <cellStyle name="60% - 强调文字颜色 2 3_2017年人大参阅资料（代表大会-定）1.14" xfId="592"/>
    <cellStyle name="Accent2 9 2" xfId="593"/>
    <cellStyle name="Accent5" xfId="594"/>
    <cellStyle name="Accent6" xfId="595"/>
    <cellStyle name="표준_(업무)평가단" xfId="596"/>
    <cellStyle name="20% - 强调文字颜色 1 2 4_2017年人大参阅资料（代表大会-定）1.14" xfId="597"/>
    <cellStyle name="Accent2" xfId="598"/>
    <cellStyle name="60% - 輔色6 2" xfId="599"/>
    <cellStyle name="60% - 强调文字颜色 6 3 4 2" xfId="600"/>
    <cellStyle name="Date 2" xfId="601"/>
    <cellStyle name="60% - 着色 2 2 2" xfId="602"/>
    <cellStyle name="Calc Currency (0) 2 3" xfId="603"/>
    <cellStyle name="合計 3 4 2" xfId="604"/>
    <cellStyle name="Accent1 - 60% 2 2 2" xfId="605"/>
    <cellStyle name="百分比 10" xfId="606"/>
    <cellStyle name="Accent5 - 60% 12" xfId="607"/>
    <cellStyle name="Linked Cell 6" xfId="608"/>
    <cellStyle name="S1-2" xfId="609"/>
    <cellStyle name="标题 3 10" xfId="610"/>
    <cellStyle name="Currency [0]" xfId="611"/>
    <cellStyle name="千位分隔[0] 3" xfId="612"/>
    <cellStyle name="60% - 强调文字颜色 3 3 2 2 2" xfId="613"/>
    <cellStyle name="60% - 强调文字颜色 3 3_2017年人大参阅资料（代表大会-定）1.14" xfId="614"/>
    <cellStyle name="Milliers [0]_!!!GO" xfId="615"/>
    <cellStyle name="超级链接 5" xfId="616"/>
    <cellStyle name="Accent4 2 2 2" xfId="617"/>
    <cellStyle name="货币 2 6" xfId="618"/>
    <cellStyle name="Normalny_Arkusz1" xfId="619"/>
    <cellStyle name="args.style" xfId="620"/>
    <cellStyle name="60% - 强调文字颜色 2 4 5" xfId="621"/>
    <cellStyle name="60% - Accent2 4 2" xfId="622"/>
    <cellStyle name="Comma_ SG&amp;A Bridge " xfId="623"/>
    <cellStyle name="no dec 4" xfId="624"/>
    <cellStyle name="パーセント_laroux" xfId="625"/>
    <cellStyle name="差_05潍坊 4 2" xfId="626"/>
    <cellStyle name="60% - 强调文字颜色 5 3 4 2" xfId="627"/>
    <cellStyle name="Moneda [0]_96 Risk" xfId="628"/>
    <cellStyle name="Currency [00]" xfId="629"/>
    <cellStyle name="40% - 强调文字颜色 6 2_2017年人大参阅资料（代表大会-定）1.14" xfId="630"/>
    <cellStyle name="常规 100 8" xfId="631"/>
    <cellStyle name="檢查儲存格" xfId="632"/>
    <cellStyle name="Text Indent B" xfId="633"/>
    <cellStyle name="60% - 强调文字颜色 4 2 2 4" xfId="634"/>
    <cellStyle name="Percent [2] 2 2" xfId="635"/>
    <cellStyle name="Percent [2] 2 3" xfId="636"/>
    <cellStyle name="Tusental_pldt" xfId="637"/>
    <cellStyle name="常规 2 10 3" xfId="638"/>
    <cellStyle name="常规 10 14" xfId="639"/>
    <cellStyle name="Input Cells 4" xfId="640"/>
    <cellStyle name="Accent1 - 40% 11" xfId="641"/>
    <cellStyle name="Normal 2" xfId="642"/>
    <cellStyle name="砯刽 [0]_PLDT" xfId="643"/>
    <cellStyle name="60% - 强调文字颜色 3 3" xfId="644"/>
    <cellStyle name="Accent2 4 4" xfId="645"/>
    <cellStyle name="Accent2 4 5" xfId="646"/>
    <cellStyle name="编号" xfId="647"/>
    <cellStyle name="Accent3 - 60% 2 2" xfId="648"/>
    <cellStyle name="輔色3 2" xfId="649"/>
    <cellStyle name="Explanatory Text 2 2 2" xfId="650"/>
    <cellStyle name="PrePop Units (1)" xfId="651"/>
    <cellStyle name="20% - 强调文字颜色 5 2 3_2017年人大参阅资料（代表大会-定）1.14" xfId="652"/>
    <cellStyle name="Accent5 - 20% 6" xfId="653"/>
    <cellStyle name="常规 32 15" xfId="654"/>
    <cellStyle name="PSDate 2" xfId="655"/>
    <cellStyle name="百分比 9" xfId="656"/>
    <cellStyle name="Percent [00]" xfId="657"/>
    <cellStyle name="輔色1 2" xfId="658"/>
    <cellStyle name="好_副本73283696546880457822010-04-29" xfId="659"/>
    <cellStyle name="Check Cell 2 2 2" xfId="660"/>
    <cellStyle name="S1-3" xfId="661"/>
    <cellStyle name="S1-4" xfId="662"/>
    <cellStyle name="S1-6" xfId="663"/>
    <cellStyle name="60% - 强调文字颜色 2 3 4 9" xfId="664"/>
    <cellStyle name="Accent1 - 40%" xfId="665"/>
    <cellStyle name="no dec 5" xfId="666"/>
    <cellStyle name="Accent2 - 20% 6" xfId="667"/>
    <cellStyle name="Date 2 2" xfId="668"/>
    <cellStyle name="통화 [0]_1.24분기 평가표 " xfId="669"/>
    <cellStyle name="60% - Accent6 2 2 2" xfId="670"/>
    <cellStyle name="60% - 强调文字颜色 1 3 10" xfId="671"/>
    <cellStyle name="Currency\[0]" xfId="672"/>
    <cellStyle name="Accent6 - 60% 12" xfId="673"/>
    <cellStyle name="归盒啦_95" xfId="674"/>
    <cellStyle name="Fixed 2 2" xfId="675"/>
    <cellStyle name="Currency1" xfId="676"/>
    <cellStyle name="3232" xfId="677"/>
    <cellStyle name="常规 4 2 5 3" xfId="678"/>
    <cellStyle name="Header1 4" xfId="679"/>
    <cellStyle name="Milliers_!!!GO" xfId="680"/>
    <cellStyle name="Valuta_pldt" xfId="681"/>
    <cellStyle name="Millares [0]_96 Risk" xfId="682"/>
    <cellStyle name="Currency [0] 5" xfId="683"/>
    <cellStyle name="60% - 强调文字颜色 1 2 2 4" xfId="684"/>
    <cellStyle name="40% - 輔色3" xfId="685"/>
    <cellStyle name="标题 1 1" xfId="686"/>
    <cellStyle name="标题 2 1" xfId="687"/>
    <cellStyle name="常规 2 3" xfId="688"/>
    <cellStyle name="PSSpacer 2 2" xfId="689"/>
    <cellStyle name="Accent4 - 60% 3 2 2" xfId="690"/>
    <cellStyle name="好_530629_2006年县级财政报表附表 5" xfId="691"/>
    <cellStyle name="货币 2 5" xfId="692"/>
    <cellStyle name="砯刽_PLDT" xfId="693"/>
    <cellStyle name="百分比 2 16 2" xfId="694"/>
    <cellStyle name="常规 9 2 8" xfId="695"/>
    <cellStyle name="Dollar (zero dec) 6" xfId="696"/>
    <cellStyle name="40% - 强调文字颜色 6 3 2 3" xfId="697"/>
    <cellStyle name="comma zerodec 4" xfId="698"/>
    <cellStyle name="标题 2 3 2 3" xfId="699"/>
    <cellStyle name="差_05潍坊" xfId="700"/>
    <cellStyle name="60% - 强调文字颜色 5 3" xfId="701"/>
    <cellStyle name="Input [yellow] 9" xfId="702"/>
    <cellStyle name="常规 11 2" xfId="703"/>
    <cellStyle name="强调文字颜色 6 3 2 17" xfId="704"/>
    <cellStyle name="千位分隔[0] 2 7" xfId="705"/>
    <cellStyle name="标题 7 5" xfId="706"/>
    <cellStyle name="百分比 2 2 3 2" xfId="707"/>
    <cellStyle name="好_劳务费用清单（路基附属10-3）" xfId="708"/>
    <cellStyle name="强调文字颜色 2 7" xfId="709"/>
    <cellStyle name="40% - 强调文字颜色 3 3 2 3" xfId="710"/>
    <cellStyle name="Comma,1" xfId="711"/>
    <cellStyle name="Comma,2" xfId="712"/>
    <cellStyle name="超级链接 2" xfId="713"/>
    <cellStyle name="公司标准表 2" xfId="714"/>
    <cellStyle name="Accent5 6 2 2" xfId="715"/>
    <cellStyle name="40% - 强调文字颜色 4 3 2 3" xfId="716"/>
    <cellStyle name="PSSpacer 2" xfId="717"/>
    <cellStyle name="S8" xfId="718"/>
    <cellStyle name="好 2 5" xfId="719"/>
    <cellStyle name="40% - 强调文字颜色 5 4" xfId="720"/>
    <cellStyle name="差_2008计算资料（8月5）_合并" xfId="721"/>
    <cellStyle name="强调文字颜色 6 10" xfId="722"/>
    <cellStyle name="comma zerodec 3" xfId="723"/>
    <cellStyle name="Dollar (zero dec) 5" xfId="724"/>
    <cellStyle name="捠壿_Region Orders (2)" xfId="725"/>
    <cellStyle name="千位分隔 8 2" xfId="726"/>
    <cellStyle name="60% - Accent3 2 2 2" xfId="727"/>
    <cellStyle name="Accent3 3 3" xfId="728"/>
    <cellStyle name="桁区切り [0.00]_１１月価格表" xfId="729"/>
    <cellStyle name="标题1" xfId="730"/>
    <cellStyle name="常规 2 10 2 5" xfId="731"/>
    <cellStyle name="HEADING1 2" xfId="732"/>
    <cellStyle name="Accent5 - 40% 2 2 2" xfId="733"/>
    <cellStyle name="Valuta (0)_pldt" xfId="734"/>
    <cellStyle name="style2 2" xfId="735"/>
    <cellStyle name="差_0605石屏县 5 2" xfId="736"/>
    <cellStyle name="60% - 强调文字颜色 1 3 2 3" xfId="737"/>
    <cellStyle name="60% - 强调文字颜色 1 3 2 4" xfId="738"/>
    <cellStyle name="常规 7" xfId="739"/>
    <cellStyle name="60% - 强调文字颜色 1 3_2017年人大参阅资料（代表大会-定）1.14" xfId="740"/>
    <cellStyle name="百分比 2 3 13" xfId="741"/>
    <cellStyle name="表标题 10" xfId="742"/>
    <cellStyle name="检查单元格 7" xfId="743"/>
    <cellStyle name="60% - 强调文字颜色 2 3 2 2 2" xfId="744"/>
    <cellStyle name="60% - 强调文字颜色 2 3 2 4" xfId="745"/>
    <cellStyle name="Date Short" xfId="746"/>
    <cellStyle name="60% - 强调文字颜色 3 3 2 4" xfId="747"/>
    <cellStyle name="Non défini" xfId="748"/>
    <cellStyle name="Accent3 - 40% 6" xfId="749"/>
    <cellStyle name="통화_1.24분기 평가표 " xfId="750"/>
    <cellStyle name="60% - 强调文字颜色 4 3 2 4" xfId="751"/>
    <cellStyle name="千位分隔[0] 4 2 2" xfId="752"/>
    <cellStyle name="60% - 强调文字颜色 4 3_2017年人大参阅资料（代表大会-定）1.14" xfId="753"/>
    <cellStyle name="标题 3 2 3 5" xfId="754"/>
    <cellStyle name="标题 3 2 4 5" xfId="755"/>
    <cellStyle name="差_2006年27重庆_财力性转移支付2010年预算参考数 2 4" xfId="756"/>
    <cellStyle name="Accent6 - 40% 5 3 2" xfId="757"/>
    <cellStyle name="Model 2" xfId="758"/>
    <cellStyle name="差_05潍坊 6" xfId="759"/>
    <cellStyle name="60% - 强调文字颜色 6 3_2017年人大参阅资料（代表大会-定）1.14" xfId="760"/>
    <cellStyle name="输入 2 2 8 2 3 2" xfId="761"/>
    <cellStyle name="Moneda_96 Risk" xfId="762"/>
    <cellStyle name="Heading 1 3 2 2" xfId="763"/>
    <cellStyle name="6mal" xfId="764"/>
    <cellStyle name="Accent5 - 60% 6" xfId="765"/>
    <cellStyle name="Accent1 - 40% 2 2 2" xfId="766"/>
    <cellStyle name="Accent1 - 60%" xfId="767"/>
    <cellStyle name="差_2008计算资料（8月5） 6" xfId="768"/>
    <cellStyle name="Total 5 2" xfId="769"/>
    <cellStyle name="日期" xfId="770"/>
    <cellStyle name="Unprotect" xfId="771"/>
    <cellStyle name="Comma [0] 3" xfId="772"/>
    <cellStyle name="Accent2 21" xfId="773"/>
    <cellStyle name="Accent2 23" xfId="774"/>
    <cellStyle name="标题 4 2 4 5" xfId="775"/>
    <cellStyle name="Accent3 - 40% 3 2 2" xfId="776"/>
    <cellStyle name="KPMG Normal" xfId="777"/>
    <cellStyle name="标题 5" xfId="778"/>
    <cellStyle name="百分比 8" xfId="779"/>
    <cellStyle name="Accent3 9 2" xfId="780"/>
    <cellStyle name="常规 28 4" xfId="781"/>
    <cellStyle name="Accent4 - 60% 7" xfId="782"/>
    <cellStyle name="Total 2 3" xfId="783"/>
    <cellStyle name="Tusental (0)_pldt" xfId="784"/>
    <cellStyle name="Accent5 - 40% 2 4" xfId="785"/>
    <cellStyle name="常规 23 7 2 2" xfId="786"/>
    <cellStyle name="Accent6 - 60%" xfId="787"/>
    <cellStyle name="貨幣 [0]_SGV" xfId="788"/>
    <cellStyle name="輔色2 2" xfId="789"/>
    <cellStyle name="Calc Currency (0) 6" xfId="790"/>
    <cellStyle name="常规 31 2 2 4" xfId="791"/>
    <cellStyle name="常规 21 4" xfId="792"/>
    <cellStyle name="Mon閠aire_!!!GO" xfId="793"/>
    <cellStyle name="Calc Currency (0) 4" xfId="794"/>
    <cellStyle name="常规 28 3 5" xfId="795"/>
    <cellStyle name="title" xfId="796"/>
    <cellStyle name="差_2006年33甘肃_华东" xfId="797"/>
    <cellStyle name="left" xfId="798"/>
    <cellStyle name="PSDec 2" xfId="799"/>
    <cellStyle name="PSDec 2 2" xfId="800"/>
    <cellStyle name="Text Indent A" xfId="801"/>
    <cellStyle name="Red" xfId="802"/>
    <cellStyle name="Col Heads" xfId="803"/>
    <cellStyle name="ColLevel_0" xfId="804"/>
    <cellStyle name="Warning Text 2 2 2" xfId="805"/>
    <cellStyle name="Column_Title" xfId="806"/>
    <cellStyle name="Comma [0] 4" xfId="807"/>
    <cellStyle name="Currency,0" xfId="808"/>
    <cellStyle name="Currency,2" xfId="809"/>
    <cellStyle name="Comma[0]" xfId="810"/>
    <cellStyle name="Comma[2]" xfId="811"/>
    <cellStyle name="comma-d" xfId="812"/>
    <cellStyle name="标题 4 3_2017年人大参阅资料（代表大会-定）1.14" xfId="813"/>
    <cellStyle name="Copied" xfId="814"/>
    <cellStyle name="COST1" xfId="815"/>
    <cellStyle name="Currency [0] 2 2" xfId="816"/>
    <cellStyle name="Currency [0] 3" xfId="817"/>
    <cellStyle name="Currency [0] 4" xfId="818"/>
    <cellStyle name="Currency1 4" xfId="819"/>
    <cellStyle name="Date_Book1" xfId="820"/>
    <cellStyle name="Dezimal_laroux" xfId="821"/>
    <cellStyle name="EY House" xfId="822"/>
    <cellStyle name="Fixed 3" xfId="823"/>
    <cellStyle name="Fixed 4" xfId="824"/>
    <cellStyle name="Grey 4" xfId="825"/>
    <cellStyle name="Grey 5" xfId="826"/>
    <cellStyle name="着色 2 2 2" xfId="827"/>
    <cellStyle name="百分比 2 2 4" xfId="828"/>
    <cellStyle name="PSDate" xfId="829"/>
    <cellStyle name="强调文字颜色 1 7" xfId="830"/>
    <cellStyle name="Neutral 3 2 2" xfId="831"/>
    <cellStyle name="Heading 4 4 2" xfId="832"/>
    <cellStyle name="常规 2" xfId="833"/>
    <cellStyle name="常规 4" xfId="834"/>
    <cellStyle name="千位分隔[0] 5 5" xfId="835"/>
    <cellStyle name="HEADING2 2" xfId="836"/>
    <cellStyle name="HEADING2 2 2" xfId="837"/>
    <cellStyle name="HEADING2 3" xfId="838"/>
    <cellStyle name="Hyperlink_8-邢台折~3" xfId="839"/>
    <cellStyle name="KPMG Heading 3" xfId="840"/>
    <cellStyle name="标题 1 2 3 5" xfId="841"/>
    <cellStyle name="常规 23 3 2" xfId="842"/>
    <cellStyle name="百分比 2 17" xfId="843"/>
    <cellStyle name="Percent [0]" xfId="844"/>
    <cellStyle name="千位分隔 2" xfId="845"/>
    <cellStyle name="好_Book1_1" xfId="846"/>
    <cellStyle name="中等" xfId="847"/>
    <cellStyle name="差 3 2 3" xfId="848"/>
    <cellStyle name="差_Book1_发文表-2015年资源枯竭城市转移支付资金安排表（定）" xfId="849"/>
    <cellStyle name="差_Book1_1" xfId="850"/>
    <cellStyle name="KPMG Heading 1" xfId="851"/>
    <cellStyle name="KPMG Heading 4" xfId="852"/>
    <cellStyle name="Linked Cell 4 2" xfId="853"/>
    <cellStyle name="Millares_96 Risk" xfId="854"/>
    <cellStyle name="Monétaire_!!!GO" xfId="855"/>
    <cellStyle name="Mon閠aire [0]_!!!GO" xfId="856"/>
    <cellStyle name="New Times Roman" xfId="857"/>
    <cellStyle name="Norma,_laroux_4_营业在建 (2)_E21" xfId="858"/>
    <cellStyle name="Note 9" xfId="859"/>
    <cellStyle name="汇总 3 14" xfId="860"/>
    <cellStyle name="Percent [0%]" xfId="861"/>
    <cellStyle name="Percent [0.00%]" xfId="862"/>
    <cellStyle name="Percent [2] 4" xfId="863"/>
    <cellStyle name="Percent [2]P 2" xfId="864"/>
    <cellStyle name="Pourcentage_pldt" xfId="865"/>
    <cellStyle name="PSChar 2" xfId="866"/>
    <cellStyle name="revised" xfId="867"/>
    <cellStyle name="RevList" xfId="868"/>
    <cellStyle name="RowLevel_0" xfId="869"/>
    <cellStyle name="section" xfId="870"/>
    <cellStyle name="SOR" xfId="871"/>
    <cellStyle name="subhead" xfId="872"/>
    <cellStyle name="霓付_ +Foil &amp; -FOIL &amp; PAPER" xfId="873"/>
    <cellStyle name="Text Indent C" xfId="874"/>
    <cellStyle name="百分比 2 15" xfId="875"/>
    <cellStyle name="货币 2 7" xfId="876"/>
    <cellStyle name="好 3 2 3" xfId="877"/>
    <cellStyle name="输入 3 2 10" xfId="878"/>
    <cellStyle name="部门" xfId="879"/>
    <cellStyle name="差 3_2017年人大参阅资料（代表大会-定）1.14" xfId="880"/>
    <cellStyle name="差_11大理 3 2 2" xfId="881"/>
    <cellStyle name="后继超级链接_NEGS" xfId="882"/>
    <cellStyle name="差_48-60" xfId="883"/>
    <cellStyle name="好_48-60" xfId="884"/>
    <cellStyle name="千位分隔[0] 3 5" xfId="885"/>
    <cellStyle name="常规 2 3 2" xfId="886"/>
    <cellStyle name="常规_8月财政收入测算表1" xfId="887"/>
    <cellStyle name="烹拳 [0]_ +Foil &amp; -FOIL &amp; PAPER" xfId="888"/>
    <cellStyle name="常规_2013年国有资本经营预算完成情况表" xfId="889"/>
    <cellStyle name="常规 2 8 7" xfId="890"/>
    <cellStyle name="常规 65 4" xfId="891"/>
    <cellStyle name="超级链接_NEGS" xfId="892"/>
    <cellStyle name="分级显示列_1_Book1" xfId="893"/>
    <cellStyle name="好 3_2017年人大参阅资料（代表大会-定）1.14" xfId="894"/>
    <cellStyle name="借出原因" xfId="895"/>
    <cellStyle name="千分位[0]_ 白土" xfId="896"/>
    <cellStyle name="后继超级链接" xfId="897"/>
    <cellStyle name="链接单元格 10" xfId="898"/>
    <cellStyle name="千位分隔 2 2 2 2 3" xfId="899"/>
    <cellStyle name="千位分隔 2 4 2" xfId="900"/>
    <cellStyle name="千位分隔[0] 2 2" xfId="901"/>
    <cellStyle name="钎霖_4岿角利" xfId="902"/>
    <cellStyle name="注释 2 9 8" xfId="903"/>
    <cellStyle name="說明文字" xfId="904"/>
    <cellStyle name="通貨_１１月価格表" xfId="905"/>
    <cellStyle name="一般_EXPENSE" xfId="906"/>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externalLink" Target="externalLinks/externalLink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5.175.191\&#39044;&#31639;&#25991;&#20214;&#22841;\2022&#24180;&#39044;&#31639;\&#39044;&#31639;&#34920;\2022&#24180;&#22320;&#26041;&#36130;&#25919;&#39044;&#31639;&#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六 (1)"/>
      <sheetName val="表六（2)"/>
      <sheetName val="表七 (1)"/>
      <sheetName val="表七(2)"/>
      <sheetName val="表八"/>
      <sheetName val="表九"/>
      <sheetName val="表十"/>
      <sheetName val="表十一"/>
      <sheetName val="表十二"/>
      <sheetName val="表十三"/>
      <sheetName val="表十四"/>
      <sheetName val="表十五"/>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1"/>
  <sheetViews>
    <sheetView showGridLines="0" showZeros="0" workbookViewId="0">
      <selection activeCell="B13" sqref="B13"/>
    </sheetView>
  </sheetViews>
  <sheetFormatPr defaultColWidth="12.1666666666667" defaultRowHeight="11.25" outlineLevelCol="3"/>
  <cols>
    <col min="1" max="1" width="28" customWidth="1"/>
    <col min="2" max="2" width="67.1666666666667" customWidth="1"/>
    <col min="3" max="3" width="41.5" customWidth="1"/>
    <col min="4" max="4" width="29.8333333333333" customWidth="1"/>
    <col min="5" max="5" width="27.5" customWidth="1"/>
    <col min="255" max="255" width="12.8333333333333" customWidth="1"/>
    <col min="256" max="256" width="14.3333333333333" customWidth="1"/>
    <col min="257" max="257" width="63" customWidth="1"/>
    <col min="258" max="258" width="9.16666666666667" customWidth="1"/>
    <col min="259" max="259" width="49.8333333333333" customWidth="1"/>
    <col min="260" max="260" width="12.6666666666667" customWidth="1"/>
    <col min="511" max="511" width="12.8333333333333" customWidth="1"/>
    <col min="512" max="512" width="14.3333333333333" customWidth="1"/>
    <col min="513" max="513" width="63" customWidth="1"/>
    <col min="514" max="514" width="9.16666666666667" customWidth="1"/>
    <col min="515" max="515" width="49.8333333333333" customWidth="1"/>
    <col min="516" max="516" width="12.6666666666667" customWidth="1"/>
    <col min="767" max="767" width="12.8333333333333" customWidth="1"/>
    <col min="768" max="768" width="14.3333333333333" customWidth="1"/>
    <col min="769" max="769" width="63" customWidth="1"/>
    <col min="770" max="770" width="9.16666666666667" customWidth="1"/>
    <col min="771" max="771" width="49.8333333333333" customWidth="1"/>
    <col min="772" max="772" width="12.6666666666667" customWidth="1"/>
    <col min="1023" max="1023" width="12.8333333333333" customWidth="1"/>
    <col min="1024" max="1024" width="14.3333333333333" customWidth="1"/>
    <col min="1025" max="1025" width="63" customWidth="1"/>
    <col min="1026" max="1026" width="9.16666666666667" customWidth="1"/>
    <col min="1027" max="1027" width="49.8333333333333" customWidth="1"/>
    <col min="1028" max="1028" width="12.6666666666667" customWidth="1"/>
    <col min="1279" max="1279" width="12.8333333333333" customWidth="1"/>
    <col min="1280" max="1280" width="14.3333333333333" customWidth="1"/>
    <col min="1281" max="1281" width="63" customWidth="1"/>
    <col min="1282" max="1282" width="9.16666666666667" customWidth="1"/>
    <col min="1283" max="1283" width="49.8333333333333" customWidth="1"/>
    <col min="1284" max="1284" width="12.6666666666667" customWidth="1"/>
    <col min="1535" max="1535" width="12.8333333333333" customWidth="1"/>
    <col min="1536" max="1536" width="14.3333333333333" customWidth="1"/>
    <col min="1537" max="1537" width="63" customWidth="1"/>
    <col min="1538" max="1538" width="9.16666666666667" customWidth="1"/>
    <col min="1539" max="1539" width="49.8333333333333" customWidth="1"/>
    <col min="1540" max="1540" width="12.6666666666667" customWidth="1"/>
    <col min="1791" max="1791" width="12.8333333333333" customWidth="1"/>
    <col min="1792" max="1792" width="14.3333333333333" customWidth="1"/>
    <col min="1793" max="1793" width="63" customWidth="1"/>
    <col min="1794" max="1794" width="9.16666666666667" customWidth="1"/>
    <col min="1795" max="1795" width="49.8333333333333" customWidth="1"/>
    <col min="1796" max="1796" width="12.6666666666667" customWidth="1"/>
    <col min="2047" max="2047" width="12.8333333333333" customWidth="1"/>
    <col min="2048" max="2048" width="14.3333333333333" customWidth="1"/>
    <col min="2049" max="2049" width="63" customWidth="1"/>
    <col min="2050" max="2050" width="9.16666666666667" customWidth="1"/>
    <col min="2051" max="2051" width="49.8333333333333" customWidth="1"/>
    <col min="2052" max="2052" width="12.6666666666667" customWidth="1"/>
    <col min="2303" max="2303" width="12.8333333333333" customWidth="1"/>
    <col min="2304" max="2304" width="14.3333333333333" customWidth="1"/>
    <col min="2305" max="2305" width="63" customWidth="1"/>
    <col min="2306" max="2306" width="9.16666666666667" customWidth="1"/>
    <col min="2307" max="2307" width="49.8333333333333" customWidth="1"/>
    <col min="2308" max="2308" width="12.6666666666667" customWidth="1"/>
    <col min="2559" max="2559" width="12.8333333333333" customWidth="1"/>
    <col min="2560" max="2560" width="14.3333333333333" customWidth="1"/>
    <col min="2561" max="2561" width="63" customWidth="1"/>
    <col min="2562" max="2562" width="9.16666666666667" customWidth="1"/>
    <col min="2563" max="2563" width="49.8333333333333" customWidth="1"/>
    <col min="2564" max="2564" width="12.6666666666667" customWidth="1"/>
    <col min="2815" max="2815" width="12.8333333333333" customWidth="1"/>
    <col min="2816" max="2816" width="14.3333333333333" customWidth="1"/>
    <col min="2817" max="2817" width="63" customWidth="1"/>
    <col min="2818" max="2818" width="9.16666666666667" customWidth="1"/>
    <col min="2819" max="2819" width="49.8333333333333" customWidth="1"/>
    <col min="2820" max="2820" width="12.6666666666667" customWidth="1"/>
    <col min="3071" max="3071" width="12.8333333333333" customWidth="1"/>
    <col min="3072" max="3072" width="14.3333333333333" customWidth="1"/>
    <col min="3073" max="3073" width="63" customWidth="1"/>
    <col min="3074" max="3074" width="9.16666666666667" customWidth="1"/>
    <col min="3075" max="3075" width="49.8333333333333" customWidth="1"/>
    <col min="3076" max="3076" width="12.6666666666667" customWidth="1"/>
    <col min="3327" max="3327" width="12.8333333333333" customWidth="1"/>
    <col min="3328" max="3328" width="14.3333333333333" customWidth="1"/>
    <col min="3329" max="3329" width="63" customWidth="1"/>
    <col min="3330" max="3330" width="9.16666666666667" customWidth="1"/>
    <col min="3331" max="3331" width="49.8333333333333" customWidth="1"/>
    <col min="3332" max="3332" width="12.6666666666667" customWidth="1"/>
    <col min="3583" max="3583" width="12.8333333333333" customWidth="1"/>
    <col min="3584" max="3584" width="14.3333333333333" customWidth="1"/>
    <col min="3585" max="3585" width="63" customWidth="1"/>
    <col min="3586" max="3586" width="9.16666666666667" customWidth="1"/>
    <col min="3587" max="3587" width="49.8333333333333" customWidth="1"/>
    <col min="3588" max="3588" width="12.6666666666667" customWidth="1"/>
    <col min="3839" max="3839" width="12.8333333333333" customWidth="1"/>
    <col min="3840" max="3840" width="14.3333333333333" customWidth="1"/>
    <col min="3841" max="3841" width="63" customWidth="1"/>
    <col min="3842" max="3842" width="9.16666666666667" customWidth="1"/>
    <col min="3843" max="3843" width="49.8333333333333" customWidth="1"/>
    <col min="3844" max="3844" width="12.6666666666667" customWidth="1"/>
    <col min="4095" max="4095" width="12.8333333333333" customWidth="1"/>
    <col min="4096" max="4096" width="14.3333333333333" customWidth="1"/>
    <col min="4097" max="4097" width="63" customWidth="1"/>
    <col min="4098" max="4098" width="9.16666666666667" customWidth="1"/>
    <col min="4099" max="4099" width="49.8333333333333" customWidth="1"/>
    <col min="4100" max="4100" width="12.6666666666667" customWidth="1"/>
    <col min="4351" max="4351" width="12.8333333333333" customWidth="1"/>
    <col min="4352" max="4352" width="14.3333333333333" customWidth="1"/>
    <col min="4353" max="4353" width="63" customWidth="1"/>
    <col min="4354" max="4354" width="9.16666666666667" customWidth="1"/>
    <col min="4355" max="4355" width="49.8333333333333" customWidth="1"/>
    <col min="4356" max="4356" width="12.6666666666667" customWidth="1"/>
    <col min="4607" max="4607" width="12.8333333333333" customWidth="1"/>
    <col min="4608" max="4608" width="14.3333333333333" customWidth="1"/>
    <col min="4609" max="4609" width="63" customWidth="1"/>
    <col min="4610" max="4610" width="9.16666666666667" customWidth="1"/>
    <col min="4611" max="4611" width="49.8333333333333" customWidth="1"/>
    <col min="4612" max="4612" width="12.6666666666667" customWidth="1"/>
    <col min="4863" max="4863" width="12.8333333333333" customWidth="1"/>
    <col min="4864" max="4864" width="14.3333333333333" customWidth="1"/>
    <col min="4865" max="4865" width="63" customWidth="1"/>
    <col min="4866" max="4866" width="9.16666666666667" customWidth="1"/>
    <col min="4867" max="4867" width="49.8333333333333" customWidth="1"/>
    <col min="4868" max="4868" width="12.6666666666667" customWidth="1"/>
    <col min="5119" max="5119" width="12.8333333333333" customWidth="1"/>
    <col min="5120" max="5120" width="14.3333333333333" customWidth="1"/>
    <col min="5121" max="5121" width="63" customWidth="1"/>
    <col min="5122" max="5122" width="9.16666666666667" customWidth="1"/>
    <col min="5123" max="5123" width="49.8333333333333" customWidth="1"/>
    <col min="5124" max="5124" width="12.6666666666667" customWidth="1"/>
    <col min="5375" max="5375" width="12.8333333333333" customWidth="1"/>
    <col min="5376" max="5376" width="14.3333333333333" customWidth="1"/>
    <col min="5377" max="5377" width="63" customWidth="1"/>
    <col min="5378" max="5378" width="9.16666666666667" customWidth="1"/>
    <col min="5379" max="5379" width="49.8333333333333" customWidth="1"/>
    <col min="5380" max="5380" width="12.6666666666667" customWidth="1"/>
    <col min="5631" max="5631" width="12.8333333333333" customWidth="1"/>
    <col min="5632" max="5632" width="14.3333333333333" customWidth="1"/>
    <col min="5633" max="5633" width="63" customWidth="1"/>
    <col min="5634" max="5634" width="9.16666666666667" customWidth="1"/>
    <col min="5635" max="5635" width="49.8333333333333" customWidth="1"/>
    <col min="5636" max="5636" width="12.6666666666667" customWidth="1"/>
    <col min="5887" max="5887" width="12.8333333333333" customWidth="1"/>
    <col min="5888" max="5888" width="14.3333333333333" customWidth="1"/>
    <col min="5889" max="5889" width="63" customWidth="1"/>
    <col min="5890" max="5890" width="9.16666666666667" customWidth="1"/>
    <col min="5891" max="5891" width="49.8333333333333" customWidth="1"/>
    <col min="5892" max="5892" width="12.6666666666667" customWidth="1"/>
    <col min="6143" max="6143" width="12.8333333333333" customWidth="1"/>
    <col min="6144" max="6144" width="14.3333333333333" customWidth="1"/>
    <col min="6145" max="6145" width="63" customWidth="1"/>
    <col min="6146" max="6146" width="9.16666666666667" customWidth="1"/>
    <col min="6147" max="6147" width="49.8333333333333" customWidth="1"/>
    <col min="6148" max="6148" width="12.6666666666667" customWidth="1"/>
    <col min="6399" max="6399" width="12.8333333333333" customWidth="1"/>
    <col min="6400" max="6400" width="14.3333333333333" customWidth="1"/>
    <col min="6401" max="6401" width="63" customWidth="1"/>
    <col min="6402" max="6402" width="9.16666666666667" customWidth="1"/>
    <col min="6403" max="6403" width="49.8333333333333" customWidth="1"/>
    <col min="6404" max="6404" width="12.6666666666667" customWidth="1"/>
    <col min="6655" max="6655" width="12.8333333333333" customWidth="1"/>
    <col min="6656" max="6656" width="14.3333333333333" customWidth="1"/>
    <col min="6657" max="6657" width="63" customWidth="1"/>
    <col min="6658" max="6658" width="9.16666666666667" customWidth="1"/>
    <col min="6659" max="6659" width="49.8333333333333" customWidth="1"/>
    <col min="6660" max="6660" width="12.6666666666667" customWidth="1"/>
    <col min="6911" max="6911" width="12.8333333333333" customWidth="1"/>
    <col min="6912" max="6912" width="14.3333333333333" customWidth="1"/>
    <col min="6913" max="6913" width="63" customWidth="1"/>
    <col min="6914" max="6914" width="9.16666666666667" customWidth="1"/>
    <col min="6915" max="6915" width="49.8333333333333" customWidth="1"/>
    <col min="6916" max="6916" width="12.6666666666667" customWidth="1"/>
    <col min="7167" max="7167" width="12.8333333333333" customWidth="1"/>
    <col min="7168" max="7168" width="14.3333333333333" customWidth="1"/>
    <col min="7169" max="7169" width="63" customWidth="1"/>
    <col min="7170" max="7170" width="9.16666666666667" customWidth="1"/>
    <col min="7171" max="7171" width="49.8333333333333" customWidth="1"/>
    <col min="7172" max="7172" width="12.6666666666667" customWidth="1"/>
    <col min="7423" max="7423" width="12.8333333333333" customWidth="1"/>
    <col min="7424" max="7424" width="14.3333333333333" customWidth="1"/>
    <col min="7425" max="7425" width="63" customWidth="1"/>
    <col min="7426" max="7426" width="9.16666666666667" customWidth="1"/>
    <col min="7427" max="7427" width="49.8333333333333" customWidth="1"/>
    <col min="7428" max="7428" width="12.6666666666667" customWidth="1"/>
    <col min="7679" max="7679" width="12.8333333333333" customWidth="1"/>
    <col min="7680" max="7680" width="14.3333333333333" customWidth="1"/>
    <col min="7681" max="7681" width="63" customWidth="1"/>
    <col min="7682" max="7682" width="9.16666666666667" customWidth="1"/>
    <col min="7683" max="7683" width="49.8333333333333" customWidth="1"/>
    <col min="7684" max="7684" width="12.6666666666667" customWidth="1"/>
    <col min="7935" max="7935" width="12.8333333333333" customWidth="1"/>
    <col min="7936" max="7936" width="14.3333333333333" customWidth="1"/>
    <col min="7937" max="7937" width="63" customWidth="1"/>
    <col min="7938" max="7938" width="9.16666666666667" customWidth="1"/>
    <col min="7939" max="7939" width="49.8333333333333" customWidth="1"/>
    <col min="7940" max="7940" width="12.6666666666667" customWidth="1"/>
    <col min="8191" max="8191" width="12.8333333333333" customWidth="1"/>
    <col min="8192" max="8192" width="14.3333333333333" customWidth="1"/>
    <col min="8193" max="8193" width="63" customWidth="1"/>
    <col min="8194" max="8194" width="9.16666666666667" customWidth="1"/>
    <col min="8195" max="8195" width="49.8333333333333" customWidth="1"/>
    <col min="8196" max="8196" width="12.6666666666667" customWidth="1"/>
    <col min="8447" max="8447" width="12.8333333333333" customWidth="1"/>
    <col min="8448" max="8448" width="14.3333333333333" customWidth="1"/>
    <col min="8449" max="8449" width="63" customWidth="1"/>
    <col min="8450" max="8450" width="9.16666666666667" customWidth="1"/>
    <col min="8451" max="8451" width="49.8333333333333" customWidth="1"/>
    <col min="8452" max="8452" width="12.6666666666667" customWidth="1"/>
    <col min="8703" max="8703" width="12.8333333333333" customWidth="1"/>
    <col min="8704" max="8704" width="14.3333333333333" customWidth="1"/>
    <col min="8705" max="8705" width="63" customWidth="1"/>
    <col min="8706" max="8706" width="9.16666666666667" customWidth="1"/>
    <col min="8707" max="8707" width="49.8333333333333" customWidth="1"/>
    <col min="8708" max="8708" width="12.6666666666667" customWidth="1"/>
    <col min="8959" max="8959" width="12.8333333333333" customWidth="1"/>
    <col min="8960" max="8960" width="14.3333333333333" customWidth="1"/>
    <col min="8961" max="8961" width="63" customWidth="1"/>
    <col min="8962" max="8962" width="9.16666666666667" customWidth="1"/>
    <col min="8963" max="8963" width="49.8333333333333" customWidth="1"/>
    <col min="8964" max="8964" width="12.6666666666667" customWidth="1"/>
    <col min="9215" max="9215" width="12.8333333333333" customWidth="1"/>
    <col min="9216" max="9216" width="14.3333333333333" customWidth="1"/>
    <col min="9217" max="9217" width="63" customWidth="1"/>
    <col min="9218" max="9218" width="9.16666666666667" customWidth="1"/>
    <col min="9219" max="9219" width="49.8333333333333" customWidth="1"/>
    <col min="9220" max="9220" width="12.6666666666667" customWidth="1"/>
    <col min="9471" max="9471" width="12.8333333333333" customWidth="1"/>
    <col min="9472" max="9472" width="14.3333333333333" customWidth="1"/>
    <col min="9473" max="9473" width="63" customWidth="1"/>
    <col min="9474" max="9474" width="9.16666666666667" customWidth="1"/>
    <col min="9475" max="9475" width="49.8333333333333" customWidth="1"/>
    <col min="9476" max="9476" width="12.6666666666667" customWidth="1"/>
    <col min="9727" max="9727" width="12.8333333333333" customWidth="1"/>
    <col min="9728" max="9728" width="14.3333333333333" customWidth="1"/>
    <col min="9729" max="9729" width="63" customWidth="1"/>
    <col min="9730" max="9730" width="9.16666666666667" customWidth="1"/>
    <col min="9731" max="9731" width="49.8333333333333" customWidth="1"/>
    <col min="9732" max="9732" width="12.6666666666667" customWidth="1"/>
    <col min="9983" max="9983" width="12.8333333333333" customWidth="1"/>
    <col min="9984" max="9984" width="14.3333333333333" customWidth="1"/>
    <col min="9985" max="9985" width="63" customWidth="1"/>
    <col min="9986" max="9986" width="9.16666666666667" customWidth="1"/>
    <col min="9987" max="9987" width="49.8333333333333" customWidth="1"/>
    <col min="9988" max="9988" width="12.6666666666667" customWidth="1"/>
    <col min="10239" max="10239" width="12.8333333333333" customWidth="1"/>
    <col min="10240" max="10240" width="14.3333333333333" customWidth="1"/>
    <col min="10241" max="10241" width="63" customWidth="1"/>
    <col min="10242" max="10242" width="9.16666666666667" customWidth="1"/>
    <col min="10243" max="10243" width="49.8333333333333" customWidth="1"/>
    <col min="10244" max="10244" width="12.6666666666667" customWidth="1"/>
    <col min="10495" max="10495" width="12.8333333333333" customWidth="1"/>
    <col min="10496" max="10496" width="14.3333333333333" customWidth="1"/>
    <col min="10497" max="10497" width="63" customWidth="1"/>
    <col min="10498" max="10498" width="9.16666666666667" customWidth="1"/>
    <col min="10499" max="10499" width="49.8333333333333" customWidth="1"/>
    <col min="10500" max="10500" width="12.6666666666667" customWidth="1"/>
    <col min="10751" max="10751" width="12.8333333333333" customWidth="1"/>
    <col min="10752" max="10752" width="14.3333333333333" customWidth="1"/>
    <col min="10753" max="10753" width="63" customWidth="1"/>
    <col min="10754" max="10754" width="9.16666666666667" customWidth="1"/>
    <col min="10755" max="10755" width="49.8333333333333" customWidth="1"/>
    <col min="10756" max="10756" width="12.6666666666667" customWidth="1"/>
    <col min="11007" max="11007" width="12.8333333333333" customWidth="1"/>
    <col min="11008" max="11008" width="14.3333333333333" customWidth="1"/>
    <col min="11009" max="11009" width="63" customWidth="1"/>
    <col min="11010" max="11010" width="9.16666666666667" customWidth="1"/>
    <col min="11011" max="11011" width="49.8333333333333" customWidth="1"/>
    <col min="11012" max="11012" width="12.6666666666667" customWidth="1"/>
    <col min="11263" max="11263" width="12.8333333333333" customWidth="1"/>
    <col min="11264" max="11264" width="14.3333333333333" customWidth="1"/>
    <col min="11265" max="11265" width="63" customWidth="1"/>
    <col min="11266" max="11266" width="9.16666666666667" customWidth="1"/>
    <col min="11267" max="11267" width="49.8333333333333" customWidth="1"/>
    <col min="11268" max="11268" width="12.6666666666667" customWidth="1"/>
    <col min="11519" max="11519" width="12.8333333333333" customWidth="1"/>
    <col min="11520" max="11520" width="14.3333333333333" customWidth="1"/>
    <col min="11521" max="11521" width="63" customWidth="1"/>
    <col min="11522" max="11522" width="9.16666666666667" customWidth="1"/>
    <col min="11523" max="11523" width="49.8333333333333" customWidth="1"/>
    <col min="11524" max="11524" width="12.6666666666667" customWidth="1"/>
    <col min="11775" max="11775" width="12.8333333333333" customWidth="1"/>
    <col min="11776" max="11776" width="14.3333333333333" customWidth="1"/>
    <col min="11777" max="11777" width="63" customWidth="1"/>
    <col min="11778" max="11778" width="9.16666666666667" customWidth="1"/>
    <col min="11779" max="11779" width="49.8333333333333" customWidth="1"/>
    <col min="11780" max="11780" width="12.6666666666667" customWidth="1"/>
    <col min="12031" max="12031" width="12.8333333333333" customWidth="1"/>
    <col min="12032" max="12032" width="14.3333333333333" customWidth="1"/>
    <col min="12033" max="12033" width="63" customWidth="1"/>
    <col min="12034" max="12034" width="9.16666666666667" customWidth="1"/>
    <col min="12035" max="12035" width="49.8333333333333" customWidth="1"/>
    <col min="12036" max="12036" width="12.6666666666667" customWidth="1"/>
    <col min="12287" max="12287" width="12.8333333333333" customWidth="1"/>
    <col min="12288" max="12288" width="14.3333333333333" customWidth="1"/>
    <col min="12289" max="12289" width="63" customWidth="1"/>
    <col min="12290" max="12290" width="9.16666666666667" customWidth="1"/>
    <col min="12291" max="12291" width="49.8333333333333" customWidth="1"/>
    <col min="12292" max="12292" width="12.6666666666667" customWidth="1"/>
    <col min="12543" max="12543" width="12.8333333333333" customWidth="1"/>
    <col min="12544" max="12544" width="14.3333333333333" customWidth="1"/>
    <col min="12545" max="12545" width="63" customWidth="1"/>
    <col min="12546" max="12546" width="9.16666666666667" customWidth="1"/>
    <col min="12547" max="12547" width="49.8333333333333" customWidth="1"/>
    <col min="12548" max="12548" width="12.6666666666667" customWidth="1"/>
    <col min="12799" max="12799" width="12.8333333333333" customWidth="1"/>
    <col min="12800" max="12800" width="14.3333333333333" customWidth="1"/>
    <col min="12801" max="12801" width="63" customWidth="1"/>
    <col min="12802" max="12802" width="9.16666666666667" customWidth="1"/>
    <col min="12803" max="12803" width="49.8333333333333" customWidth="1"/>
    <col min="12804" max="12804" width="12.6666666666667" customWidth="1"/>
    <col min="13055" max="13055" width="12.8333333333333" customWidth="1"/>
    <col min="13056" max="13056" width="14.3333333333333" customWidth="1"/>
    <col min="13057" max="13057" width="63" customWidth="1"/>
    <col min="13058" max="13058" width="9.16666666666667" customWidth="1"/>
    <col min="13059" max="13059" width="49.8333333333333" customWidth="1"/>
    <col min="13060" max="13060" width="12.6666666666667" customWidth="1"/>
    <col min="13311" max="13311" width="12.8333333333333" customWidth="1"/>
    <col min="13312" max="13312" width="14.3333333333333" customWidth="1"/>
    <col min="13313" max="13313" width="63" customWidth="1"/>
    <col min="13314" max="13314" width="9.16666666666667" customWidth="1"/>
    <col min="13315" max="13315" width="49.8333333333333" customWidth="1"/>
    <col min="13316" max="13316" width="12.6666666666667" customWidth="1"/>
    <col min="13567" max="13567" width="12.8333333333333" customWidth="1"/>
    <col min="13568" max="13568" width="14.3333333333333" customWidth="1"/>
    <col min="13569" max="13569" width="63" customWidth="1"/>
    <col min="13570" max="13570" width="9.16666666666667" customWidth="1"/>
    <col min="13571" max="13571" width="49.8333333333333" customWidth="1"/>
    <col min="13572" max="13572" width="12.6666666666667" customWidth="1"/>
    <col min="13823" max="13823" width="12.8333333333333" customWidth="1"/>
    <col min="13824" max="13824" width="14.3333333333333" customWidth="1"/>
    <col min="13825" max="13825" width="63" customWidth="1"/>
    <col min="13826" max="13826" width="9.16666666666667" customWidth="1"/>
    <col min="13827" max="13827" width="49.8333333333333" customWidth="1"/>
    <col min="13828" max="13828" width="12.6666666666667" customWidth="1"/>
    <col min="14079" max="14079" width="12.8333333333333" customWidth="1"/>
    <col min="14080" max="14080" width="14.3333333333333" customWidth="1"/>
    <col min="14081" max="14081" width="63" customWidth="1"/>
    <col min="14082" max="14082" width="9.16666666666667" customWidth="1"/>
    <col min="14083" max="14083" width="49.8333333333333" customWidth="1"/>
    <col min="14084" max="14084" width="12.6666666666667" customWidth="1"/>
    <col min="14335" max="14335" width="12.8333333333333" customWidth="1"/>
    <col min="14336" max="14336" width="14.3333333333333" customWidth="1"/>
    <col min="14337" max="14337" width="63" customWidth="1"/>
    <col min="14338" max="14338" width="9.16666666666667" customWidth="1"/>
    <col min="14339" max="14339" width="49.8333333333333" customWidth="1"/>
    <col min="14340" max="14340" width="12.6666666666667" customWidth="1"/>
    <col min="14591" max="14591" width="12.8333333333333" customWidth="1"/>
    <col min="14592" max="14592" width="14.3333333333333" customWidth="1"/>
    <col min="14593" max="14593" width="63" customWidth="1"/>
    <col min="14594" max="14594" width="9.16666666666667" customWidth="1"/>
    <col min="14595" max="14595" width="49.8333333333333" customWidth="1"/>
    <col min="14596" max="14596" width="12.6666666666667" customWidth="1"/>
    <col min="14847" max="14847" width="12.8333333333333" customWidth="1"/>
    <col min="14848" max="14848" width="14.3333333333333" customWidth="1"/>
    <col min="14849" max="14849" width="63" customWidth="1"/>
    <col min="14850" max="14850" width="9.16666666666667" customWidth="1"/>
    <col min="14851" max="14851" width="49.8333333333333" customWidth="1"/>
    <col min="14852" max="14852" width="12.6666666666667" customWidth="1"/>
    <col min="15103" max="15103" width="12.8333333333333" customWidth="1"/>
    <col min="15104" max="15104" width="14.3333333333333" customWidth="1"/>
    <col min="15105" max="15105" width="63" customWidth="1"/>
    <col min="15106" max="15106" width="9.16666666666667" customWidth="1"/>
    <col min="15107" max="15107" width="49.8333333333333" customWidth="1"/>
    <col min="15108" max="15108" width="12.6666666666667" customWidth="1"/>
    <col min="15359" max="15359" width="12.8333333333333" customWidth="1"/>
    <col min="15360" max="15360" width="14.3333333333333" customWidth="1"/>
    <col min="15361" max="15361" width="63" customWidth="1"/>
    <col min="15362" max="15362" width="9.16666666666667" customWidth="1"/>
    <col min="15363" max="15363" width="49.8333333333333" customWidth="1"/>
    <col min="15364" max="15364" width="12.6666666666667" customWidth="1"/>
    <col min="15615" max="15615" width="12.8333333333333" customWidth="1"/>
    <col min="15616" max="15616" width="14.3333333333333" customWidth="1"/>
    <col min="15617" max="15617" width="63" customWidth="1"/>
    <col min="15618" max="15618" width="9.16666666666667" customWidth="1"/>
    <col min="15619" max="15619" width="49.8333333333333" customWidth="1"/>
    <col min="15620" max="15620" width="12.6666666666667" customWidth="1"/>
    <col min="15871" max="15871" width="12.8333333333333" customWidth="1"/>
    <col min="15872" max="15872" width="14.3333333333333" customWidth="1"/>
    <col min="15873" max="15873" width="63" customWidth="1"/>
    <col min="15874" max="15874" width="9.16666666666667" customWidth="1"/>
    <col min="15875" max="15875" width="49.8333333333333" customWidth="1"/>
    <col min="15876" max="15876" width="12.6666666666667" customWidth="1"/>
    <col min="16127" max="16127" width="12.8333333333333" customWidth="1"/>
    <col min="16128" max="16128" width="14.3333333333333" customWidth="1"/>
    <col min="16129" max="16129" width="63" customWidth="1"/>
    <col min="16130" max="16130" width="9.16666666666667" customWidth="1"/>
    <col min="16131" max="16131" width="49.8333333333333" customWidth="1"/>
    <col min="16132" max="16132" width="12.6666666666667" customWidth="1"/>
  </cols>
  <sheetData>
    <row r="1" ht="19.5" customHeight="1" spans="1:3">
      <c r="A1" s="210" t="s">
        <v>0</v>
      </c>
      <c r="B1" s="210"/>
      <c r="C1" s="210"/>
    </row>
    <row r="2" ht="41.25" customHeight="1" spans="1:4">
      <c r="A2" s="194" t="s">
        <v>1</v>
      </c>
      <c r="B2" s="211"/>
      <c r="C2" s="211"/>
      <c r="D2" s="212"/>
    </row>
    <row r="3" ht="19.5" customHeight="1" spans="1:4">
      <c r="A3" s="213" t="s">
        <v>2</v>
      </c>
      <c r="B3" s="213" t="s">
        <v>3</v>
      </c>
      <c r="C3" s="213"/>
      <c r="D3" s="214"/>
    </row>
    <row r="4" ht="22.5" customHeight="1" spans="1:4">
      <c r="A4" s="215" t="s">
        <v>4</v>
      </c>
      <c r="B4" s="216" t="s">
        <v>5</v>
      </c>
      <c r="C4" s="217" t="s">
        <v>6</v>
      </c>
      <c r="D4" s="214"/>
    </row>
    <row r="5" ht="22.5" customHeight="1" spans="1:4">
      <c r="A5" s="215" t="s">
        <v>7</v>
      </c>
      <c r="B5" s="216" t="s">
        <v>8</v>
      </c>
      <c r="C5" s="217"/>
      <c r="D5" s="214"/>
    </row>
    <row r="6" ht="22.5" customHeight="1" spans="1:4">
      <c r="A6" s="215" t="s">
        <v>9</v>
      </c>
      <c r="B6" s="216" t="s">
        <v>10</v>
      </c>
      <c r="C6" s="217"/>
      <c r="D6" s="214"/>
    </row>
    <row r="7" ht="22.5" customHeight="1" spans="1:4">
      <c r="A7" s="215" t="s">
        <v>11</v>
      </c>
      <c r="B7" s="216" t="s">
        <v>12</v>
      </c>
      <c r="C7" s="217"/>
      <c r="D7" s="214"/>
    </row>
    <row r="8" ht="22.5" customHeight="1" spans="1:4">
      <c r="A8" s="215" t="s">
        <v>13</v>
      </c>
      <c r="B8" s="216" t="s">
        <v>14</v>
      </c>
      <c r="C8" s="217"/>
      <c r="D8" s="214"/>
    </row>
    <row r="9" ht="22.5" customHeight="1" spans="1:4">
      <c r="A9" s="215" t="s">
        <v>15</v>
      </c>
      <c r="B9" s="216" t="s">
        <v>16</v>
      </c>
      <c r="C9" s="217"/>
      <c r="D9" s="214"/>
    </row>
    <row r="10" ht="22.5" customHeight="1" spans="1:4">
      <c r="A10" s="215" t="s">
        <v>17</v>
      </c>
      <c r="B10" s="216" t="s">
        <v>18</v>
      </c>
      <c r="C10" s="217" t="s">
        <v>19</v>
      </c>
      <c r="D10" s="214"/>
    </row>
    <row r="11" ht="22.5" customHeight="1" spans="1:4">
      <c r="A11" s="215" t="s">
        <v>20</v>
      </c>
      <c r="B11" s="216" t="s">
        <v>21</v>
      </c>
      <c r="C11" s="217"/>
      <c r="D11" s="214"/>
    </row>
    <row r="12" ht="22.5" customHeight="1" spans="1:4">
      <c r="A12" s="215" t="s">
        <v>22</v>
      </c>
      <c r="B12" s="216" t="s">
        <v>23</v>
      </c>
      <c r="C12" s="217"/>
      <c r="D12" s="214"/>
    </row>
    <row r="13" ht="22.5" customHeight="1" spans="1:4">
      <c r="A13" s="215" t="s">
        <v>24</v>
      </c>
      <c r="B13" s="216" t="s">
        <v>25</v>
      </c>
      <c r="C13" s="217"/>
      <c r="D13" s="214"/>
    </row>
    <row r="14" ht="22.5" customHeight="1" spans="1:4">
      <c r="A14" s="215" t="s">
        <v>26</v>
      </c>
      <c r="B14" s="216" t="s">
        <v>27</v>
      </c>
      <c r="C14" s="217"/>
      <c r="D14" s="214"/>
    </row>
    <row r="15" ht="22.5" customHeight="1" spans="1:4">
      <c r="A15" s="215" t="s">
        <v>28</v>
      </c>
      <c r="B15" s="216" t="s">
        <v>29</v>
      </c>
      <c r="C15" s="217" t="s">
        <v>30</v>
      </c>
      <c r="D15" s="214"/>
    </row>
    <row r="16" ht="22.5" customHeight="1" spans="1:4">
      <c r="A16" s="215" t="s">
        <v>31</v>
      </c>
      <c r="B16" s="216" t="s">
        <v>32</v>
      </c>
      <c r="C16" s="217"/>
      <c r="D16" s="214"/>
    </row>
    <row r="17" ht="22.5" customHeight="1" spans="1:4">
      <c r="A17" s="215" t="s">
        <v>33</v>
      </c>
      <c r="B17" s="216" t="s">
        <v>34</v>
      </c>
      <c r="C17" s="217" t="s">
        <v>35</v>
      </c>
      <c r="D17" s="214"/>
    </row>
    <row r="18" ht="22.5" customHeight="1" spans="1:4">
      <c r="A18" s="215" t="s">
        <v>36</v>
      </c>
      <c r="B18" s="216" t="s">
        <v>37</v>
      </c>
      <c r="C18" s="217"/>
      <c r="D18" s="214"/>
    </row>
    <row r="19" ht="22.5" customHeight="1" spans="1:4">
      <c r="A19" s="215" t="s">
        <v>38</v>
      </c>
      <c r="B19" s="216" t="s">
        <v>39</v>
      </c>
      <c r="C19" s="217" t="s">
        <v>40</v>
      </c>
      <c r="D19" s="214"/>
    </row>
    <row r="20" ht="12.75" customHeight="1" spans="1:4">
      <c r="A20" s="214"/>
      <c r="B20" s="214"/>
      <c r="C20" s="218"/>
      <c r="D20" s="214"/>
    </row>
    <row r="21" ht="16.9" customHeight="1"/>
  </sheetData>
  <mergeCells count="5">
    <mergeCell ref="A2:C2"/>
    <mergeCell ref="C4:C9"/>
    <mergeCell ref="C10:C14"/>
    <mergeCell ref="C15:C16"/>
    <mergeCell ref="C17:C18"/>
  </mergeCells>
  <printOptions horizontalCentered="1"/>
  <pageMargins left="0.708661417322835" right="0.708661417322835" top="0.354330708661417" bottom="0.31496062992126" header="0.31496062992126" footer="0.31496062992126"/>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55"/>
  <sheetViews>
    <sheetView topLeftCell="A25" workbookViewId="0">
      <selection activeCell="B42" sqref="B8:B14 B42"/>
    </sheetView>
  </sheetViews>
  <sheetFormatPr defaultColWidth="12.1666666666667" defaultRowHeight="11.25" outlineLevelCol="1"/>
  <cols>
    <col min="1" max="1" width="73.8333333333333" customWidth="1"/>
    <col min="2" max="2" width="29.8333333333333" customWidth="1"/>
    <col min="253" max="253" width="39.5" customWidth="1"/>
    <col min="254" max="254" width="16.3333333333333" customWidth="1"/>
    <col min="255" max="255" width="16" customWidth="1"/>
    <col min="256" max="256" width="14.3333333333333" customWidth="1"/>
    <col min="257" max="257" width="25.5" customWidth="1"/>
    <col min="258" max="258" width="28.6666666666667" customWidth="1"/>
    <col min="509" max="509" width="39.5" customWidth="1"/>
    <col min="510" max="510" width="16.3333333333333" customWidth="1"/>
    <col min="511" max="511" width="16" customWidth="1"/>
    <col min="512" max="512" width="14.3333333333333" customWidth="1"/>
    <col min="513" max="513" width="25.5" customWidth="1"/>
    <col min="514" max="514" width="28.6666666666667" customWidth="1"/>
    <col min="765" max="765" width="39.5" customWidth="1"/>
    <col min="766" max="766" width="16.3333333333333" customWidth="1"/>
    <col min="767" max="767" width="16" customWidth="1"/>
    <col min="768" max="768" width="14.3333333333333" customWidth="1"/>
    <col min="769" max="769" width="25.5" customWidth="1"/>
    <col min="770" max="770" width="28.6666666666667" customWidth="1"/>
    <col min="1021" max="1021" width="39.5" customWidth="1"/>
    <col min="1022" max="1022" width="16.3333333333333" customWidth="1"/>
    <col min="1023" max="1023" width="16" customWidth="1"/>
    <col min="1024" max="1024" width="14.3333333333333" customWidth="1"/>
    <col min="1025" max="1025" width="25.5" customWidth="1"/>
    <col min="1026" max="1026" width="28.6666666666667" customWidth="1"/>
    <col min="1277" max="1277" width="39.5" customWidth="1"/>
    <col min="1278" max="1278" width="16.3333333333333" customWidth="1"/>
    <col min="1279" max="1279" width="16" customWidth="1"/>
    <col min="1280" max="1280" width="14.3333333333333" customWidth="1"/>
    <col min="1281" max="1281" width="25.5" customWidth="1"/>
    <col min="1282" max="1282" width="28.6666666666667" customWidth="1"/>
    <col min="1533" max="1533" width="39.5" customWidth="1"/>
    <col min="1534" max="1534" width="16.3333333333333" customWidth="1"/>
    <col min="1535" max="1535" width="16" customWidth="1"/>
    <col min="1536" max="1536" width="14.3333333333333" customWidth="1"/>
    <col min="1537" max="1537" width="25.5" customWidth="1"/>
    <col min="1538" max="1538" width="28.6666666666667" customWidth="1"/>
    <col min="1789" max="1789" width="39.5" customWidth="1"/>
    <col min="1790" max="1790" width="16.3333333333333" customWidth="1"/>
    <col min="1791" max="1791" width="16" customWidth="1"/>
    <col min="1792" max="1792" width="14.3333333333333" customWidth="1"/>
    <col min="1793" max="1793" width="25.5" customWidth="1"/>
    <col min="1794" max="1794" width="28.6666666666667" customWidth="1"/>
    <col min="2045" max="2045" width="39.5" customWidth="1"/>
    <col min="2046" max="2046" width="16.3333333333333" customWidth="1"/>
    <col min="2047" max="2047" width="16" customWidth="1"/>
    <col min="2048" max="2048" width="14.3333333333333" customWidth="1"/>
    <col min="2049" max="2049" width="25.5" customWidth="1"/>
    <col min="2050" max="2050" width="28.6666666666667" customWidth="1"/>
    <col min="2301" max="2301" width="39.5" customWidth="1"/>
    <col min="2302" max="2302" width="16.3333333333333" customWidth="1"/>
    <col min="2303" max="2303" width="16" customWidth="1"/>
    <col min="2304" max="2304" width="14.3333333333333" customWidth="1"/>
    <col min="2305" max="2305" width="25.5" customWidth="1"/>
    <col min="2306" max="2306" width="28.6666666666667" customWidth="1"/>
    <col min="2557" max="2557" width="39.5" customWidth="1"/>
    <col min="2558" max="2558" width="16.3333333333333" customWidth="1"/>
    <col min="2559" max="2559" width="16" customWidth="1"/>
    <col min="2560" max="2560" width="14.3333333333333" customWidth="1"/>
    <col min="2561" max="2561" width="25.5" customWidth="1"/>
    <col min="2562" max="2562" width="28.6666666666667" customWidth="1"/>
    <col min="2813" max="2813" width="39.5" customWidth="1"/>
    <col min="2814" max="2814" width="16.3333333333333" customWidth="1"/>
    <col min="2815" max="2815" width="16" customWidth="1"/>
    <col min="2816" max="2816" width="14.3333333333333" customWidth="1"/>
    <col min="2817" max="2817" width="25.5" customWidth="1"/>
    <col min="2818" max="2818" width="28.6666666666667" customWidth="1"/>
    <col min="3069" max="3069" width="39.5" customWidth="1"/>
    <col min="3070" max="3070" width="16.3333333333333" customWidth="1"/>
    <col min="3071" max="3071" width="16" customWidth="1"/>
    <col min="3072" max="3072" width="14.3333333333333" customWidth="1"/>
    <col min="3073" max="3073" width="25.5" customWidth="1"/>
    <col min="3074" max="3074" width="28.6666666666667" customWidth="1"/>
    <col min="3325" max="3325" width="39.5" customWidth="1"/>
    <col min="3326" max="3326" width="16.3333333333333" customWidth="1"/>
    <col min="3327" max="3327" width="16" customWidth="1"/>
    <col min="3328" max="3328" width="14.3333333333333" customWidth="1"/>
    <col min="3329" max="3329" width="25.5" customWidth="1"/>
    <col min="3330" max="3330" width="28.6666666666667" customWidth="1"/>
    <col min="3581" max="3581" width="39.5" customWidth="1"/>
    <col min="3582" max="3582" width="16.3333333333333" customWidth="1"/>
    <col min="3583" max="3583" width="16" customWidth="1"/>
    <col min="3584" max="3584" width="14.3333333333333" customWidth="1"/>
    <col min="3585" max="3585" width="25.5" customWidth="1"/>
    <col min="3586" max="3586" width="28.6666666666667" customWidth="1"/>
    <col min="3837" max="3837" width="39.5" customWidth="1"/>
    <col min="3838" max="3838" width="16.3333333333333" customWidth="1"/>
    <col min="3839" max="3839" width="16" customWidth="1"/>
    <col min="3840" max="3840" width="14.3333333333333" customWidth="1"/>
    <col min="3841" max="3841" width="25.5" customWidth="1"/>
    <col min="3842" max="3842" width="28.6666666666667" customWidth="1"/>
    <col min="4093" max="4093" width="39.5" customWidth="1"/>
    <col min="4094" max="4094" width="16.3333333333333" customWidth="1"/>
    <col min="4095" max="4095" width="16" customWidth="1"/>
    <col min="4096" max="4096" width="14.3333333333333" customWidth="1"/>
    <col min="4097" max="4097" width="25.5" customWidth="1"/>
    <col min="4098" max="4098" width="28.6666666666667" customWidth="1"/>
    <col min="4349" max="4349" width="39.5" customWidth="1"/>
    <col min="4350" max="4350" width="16.3333333333333" customWidth="1"/>
    <col min="4351" max="4351" width="16" customWidth="1"/>
    <col min="4352" max="4352" width="14.3333333333333" customWidth="1"/>
    <col min="4353" max="4353" width="25.5" customWidth="1"/>
    <col min="4354" max="4354" width="28.6666666666667" customWidth="1"/>
    <col min="4605" max="4605" width="39.5" customWidth="1"/>
    <col min="4606" max="4606" width="16.3333333333333" customWidth="1"/>
    <col min="4607" max="4607" width="16" customWidth="1"/>
    <col min="4608" max="4608" width="14.3333333333333" customWidth="1"/>
    <col min="4609" max="4609" width="25.5" customWidth="1"/>
    <col min="4610" max="4610" width="28.6666666666667" customWidth="1"/>
    <col min="4861" max="4861" width="39.5" customWidth="1"/>
    <col min="4862" max="4862" width="16.3333333333333" customWidth="1"/>
    <col min="4863" max="4863" width="16" customWidth="1"/>
    <col min="4864" max="4864" width="14.3333333333333" customWidth="1"/>
    <col min="4865" max="4865" width="25.5" customWidth="1"/>
    <col min="4866" max="4866" width="28.6666666666667" customWidth="1"/>
    <col min="5117" max="5117" width="39.5" customWidth="1"/>
    <col min="5118" max="5118" width="16.3333333333333" customWidth="1"/>
    <col min="5119" max="5119" width="16" customWidth="1"/>
    <col min="5120" max="5120" width="14.3333333333333" customWidth="1"/>
    <col min="5121" max="5121" width="25.5" customWidth="1"/>
    <col min="5122" max="5122" width="28.6666666666667" customWidth="1"/>
    <col min="5373" max="5373" width="39.5" customWidth="1"/>
    <col min="5374" max="5374" width="16.3333333333333" customWidth="1"/>
    <col min="5375" max="5375" width="16" customWidth="1"/>
    <col min="5376" max="5376" width="14.3333333333333" customWidth="1"/>
    <col min="5377" max="5377" width="25.5" customWidth="1"/>
    <col min="5378" max="5378" width="28.6666666666667" customWidth="1"/>
    <col min="5629" max="5629" width="39.5" customWidth="1"/>
    <col min="5630" max="5630" width="16.3333333333333" customWidth="1"/>
    <col min="5631" max="5631" width="16" customWidth="1"/>
    <col min="5632" max="5632" width="14.3333333333333" customWidth="1"/>
    <col min="5633" max="5633" width="25.5" customWidth="1"/>
    <col min="5634" max="5634" width="28.6666666666667" customWidth="1"/>
    <col min="5885" max="5885" width="39.5" customWidth="1"/>
    <col min="5886" max="5886" width="16.3333333333333" customWidth="1"/>
    <col min="5887" max="5887" width="16" customWidth="1"/>
    <col min="5888" max="5888" width="14.3333333333333" customWidth="1"/>
    <col min="5889" max="5889" width="25.5" customWidth="1"/>
    <col min="5890" max="5890" width="28.6666666666667" customWidth="1"/>
    <col min="6141" max="6141" width="39.5" customWidth="1"/>
    <col min="6142" max="6142" width="16.3333333333333" customWidth="1"/>
    <col min="6143" max="6143" width="16" customWidth="1"/>
    <col min="6144" max="6144" width="14.3333333333333" customWidth="1"/>
    <col min="6145" max="6145" width="25.5" customWidth="1"/>
    <col min="6146" max="6146" width="28.6666666666667" customWidth="1"/>
    <col min="6397" max="6397" width="39.5" customWidth="1"/>
    <col min="6398" max="6398" width="16.3333333333333" customWidth="1"/>
    <col min="6399" max="6399" width="16" customWidth="1"/>
    <col min="6400" max="6400" width="14.3333333333333" customWidth="1"/>
    <col min="6401" max="6401" width="25.5" customWidth="1"/>
    <col min="6402" max="6402" width="28.6666666666667" customWidth="1"/>
    <col min="6653" max="6653" width="39.5" customWidth="1"/>
    <col min="6654" max="6654" width="16.3333333333333" customWidth="1"/>
    <col min="6655" max="6655" width="16" customWidth="1"/>
    <col min="6656" max="6656" width="14.3333333333333" customWidth="1"/>
    <col min="6657" max="6657" width="25.5" customWidth="1"/>
    <col min="6658" max="6658" width="28.6666666666667" customWidth="1"/>
    <col min="6909" max="6909" width="39.5" customWidth="1"/>
    <col min="6910" max="6910" width="16.3333333333333" customWidth="1"/>
    <col min="6911" max="6911" width="16" customWidth="1"/>
    <col min="6912" max="6912" width="14.3333333333333" customWidth="1"/>
    <col min="6913" max="6913" width="25.5" customWidth="1"/>
    <col min="6914" max="6914" width="28.6666666666667" customWidth="1"/>
    <col min="7165" max="7165" width="39.5" customWidth="1"/>
    <col min="7166" max="7166" width="16.3333333333333" customWidth="1"/>
    <col min="7167" max="7167" width="16" customWidth="1"/>
    <col min="7168" max="7168" width="14.3333333333333" customWidth="1"/>
    <col min="7169" max="7169" width="25.5" customWidth="1"/>
    <col min="7170" max="7170" width="28.6666666666667" customWidth="1"/>
    <col min="7421" max="7421" width="39.5" customWidth="1"/>
    <col min="7422" max="7422" width="16.3333333333333" customWidth="1"/>
    <col min="7423" max="7423" width="16" customWidth="1"/>
    <col min="7424" max="7424" width="14.3333333333333" customWidth="1"/>
    <col min="7425" max="7425" width="25.5" customWidth="1"/>
    <col min="7426" max="7426" width="28.6666666666667" customWidth="1"/>
    <col min="7677" max="7677" width="39.5" customWidth="1"/>
    <col min="7678" max="7678" width="16.3333333333333" customWidth="1"/>
    <col min="7679" max="7679" width="16" customWidth="1"/>
    <col min="7680" max="7680" width="14.3333333333333" customWidth="1"/>
    <col min="7681" max="7681" width="25.5" customWidth="1"/>
    <col min="7682" max="7682" width="28.6666666666667" customWidth="1"/>
    <col min="7933" max="7933" width="39.5" customWidth="1"/>
    <col min="7934" max="7934" width="16.3333333333333" customWidth="1"/>
    <col min="7935" max="7935" width="16" customWidth="1"/>
    <col min="7936" max="7936" width="14.3333333333333" customWidth="1"/>
    <col min="7937" max="7937" width="25.5" customWidth="1"/>
    <col min="7938" max="7938" width="28.6666666666667" customWidth="1"/>
    <col min="8189" max="8189" width="39.5" customWidth="1"/>
    <col min="8190" max="8190" width="16.3333333333333" customWidth="1"/>
    <col min="8191" max="8191" width="16" customWidth="1"/>
    <col min="8192" max="8192" width="14.3333333333333" customWidth="1"/>
    <col min="8193" max="8193" width="25.5" customWidth="1"/>
    <col min="8194" max="8194" width="28.6666666666667" customWidth="1"/>
    <col min="8445" max="8445" width="39.5" customWidth="1"/>
    <col min="8446" max="8446" width="16.3333333333333" customWidth="1"/>
    <col min="8447" max="8447" width="16" customWidth="1"/>
    <col min="8448" max="8448" width="14.3333333333333" customWidth="1"/>
    <col min="8449" max="8449" width="25.5" customWidth="1"/>
    <col min="8450" max="8450" width="28.6666666666667" customWidth="1"/>
    <col min="8701" max="8701" width="39.5" customWidth="1"/>
    <col min="8702" max="8702" width="16.3333333333333" customWidth="1"/>
    <col min="8703" max="8703" width="16" customWidth="1"/>
    <col min="8704" max="8704" width="14.3333333333333" customWidth="1"/>
    <col min="8705" max="8705" width="25.5" customWidth="1"/>
    <col min="8706" max="8706" width="28.6666666666667" customWidth="1"/>
    <col min="8957" max="8957" width="39.5" customWidth="1"/>
    <col min="8958" max="8958" width="16.3333333333333" customWidth="1"/>
    <col min="8959" max="8959" width="16" customWidth="1"/>
    <col min="8960" max="8960" width="14.3333333333333" customWidth="1"/>
    <col min="8961" max="8961" width="25.5" customWidth="1"/>
    <col min="8962" max="8962" width="28.6666666666667" customWidth="1"/>
    <col min="9213" max="9213" width="39.5" customWidth="1"/>
    <col min="9214" max="9214" width="16.3333333333333" customWidth="1"/>
    <col min="9215" max="9215" width="16" customWidth="1"/>
    <col min="9216" max="9216" width="14.3333333333333" customWidth="1"/>
    <col min="9217" max="9217" width="25.5" customWidth="1"/>
    <col min="9218" max="9218" width="28.6666666666667" customWidth="1"/>
    <col min="9469" max="9469" width="39.5" customWidth="1"/>
    <col min="9470" max="9470" width="16.3333333333333" customWidth="1"/>
    <col min="9471" max="9471" width="16" customWidth="1"/>
    <col min="9472" max="9472" width="14.3333333333333" customWidth="1"/>
    <col min="9473" max="9473" width="25.5" customWidth="1"/>
    <col min="9474" max="9474" width="28.6666666666667" customWidth="1"/>
    <col min="9725" max="9725" width="39.5" customWidth="1"/>
    <col min="9726" max="9726" width="16.3333333333333" customWidth="1"/>
    <col min="9727" max="9727" width="16" customWidth="1"/>
    <col min="9728" max="9728" width="14.3333333333333" customWidth="1"/>
    <col min="9729" max="9729" width="25.5" customWidth="1"/>
    <col min="9730" max="9730" width="28.6666666666667" customWidth="1"/>
    <col min="9981" max="9981" width="39.5" customWidth="1"/>
    <col min="9982" max="9982" width="16.3333333333333" customWidth="1"/>
    <col min="9983" max="9983" width="16" customWidth="1"/>
    <col min="9984" max="9984" width="14.3333333333333" customWidth="1"/>
    <col min="9985" max="9985" width="25.5" customWidth="1"/>
    <col min="9986" max="9986" width="28.6666666666667" customWidth="1"/>
    <col min="10237" max="10237" width="39.5" customWidth="1"/>
    <col min="10238" max="10238" width="16.3333333333333" customWidth="1"/>
    <col min="10239" max="10239" width="16" customWidth="1"/>
    <col min="10240" max="10240" width="14.3333333333333" customWidth="1"/>
    <col min="10241" max="10241" width="25.5" customWidth="1"/>
    <col min="10242" max="10242" width="28.6666666666667" customWidth="1"/>
    <col min="10493" max="10493" width="39.5" customWidth="1"/>
    <col min="10494" max="10494" width="16.3333333333333" customWidth="1"/>
    <col min="10495" max="10495" width="16" customWidth="1"/>
    <col min="10496" max="10496" width="14.3333333333333" customWidth="1"/>
    <col min="10497" max="10497" width="25.5" customWidth="1"/>
    <col min="10498" max="10498" width="28.6666666666667" customWidth="1"/>
    <col min="10749" max="10749" width="39.5" customWidth="1"/>
    <col min="10750" max="10750" width="16.3333333333333" customWidth="1"/>
    <col min="10751" max="10751" width="16" customWidth="1"/>
    <col min="10752" max="10752" width="14.3333333333333" customWidth="1"/>
    <col min="10753" max="10753" width="25.5" customWidth="1"/>
    <col min="10754" max="10754" width="28.6666666666667" customWidth="1"/>
    <col min="11005" max="11005" width="39.5" customWidth="1"/>
    <col min="11006" max="11006" width="16.3333333333333" customWidth="1"/>
    <col min="11007" max="11007" width="16" customWidth="1"/>
    <col min="11008" max="11008" width="14.3333333333333" customWidth="1"/>
    <col min="11009" max="11009" width="25.5" customWidth="1"/>
    <col min="11010" max="11010" width="28.6666666666667" customWidth="1"/>
    <col min="11261" max="11261" width="39.5" customWidth="1"/>
    <col min="11262" max="11262" width="16.3333333333333" customWidth="1"/>
    <col min="11263" max="11263" width="16" customWidth="1"/>
    <col min="11264" max="11264" width="14.3333333333333" customWidth="1"/>
    <col min="11265" max="11265" width="25.5" customWidth="1"/>
    <col min="11266" max="11266" width="28.6666666666667" customWidth="1"/>
    <col min="11517" max="11517" width="39.5" customWidth="1"/>
    <col min="11518" max="11518" width="16.3333333333333" customWidth="1"/>
    <col min="11519" max="11519" width="16" customWidth="1"/>
    <col min="11520" max="11520" width="14.3333333333333" customWidth="1"/>
    <col min="11521" max="11521" width="25.5" customWidth="1"/>
    <col min="11522" max="11522" width="28.6666666666667" customWidth="1"/>
    <col min="11773" max="11773" width="39.5" customWidth="1"/>
    <col min="11774" max="11774" width="16.3333333333333" customWidth="1"/>
    <col min="11775" max="11775" width="16" customWidth="1"/>
    <col min="11776" max="11776" width="14.3333333333333" customWidth="1"/>
    <col min="11777" max="11777" width="25.5" customWidth="1"/>
    <col min="11778" max="11778" width="28.6666666666667" customWidth="1"/>
    <col min="12029" max="12029" width="39.5" customWidth="1"/>
    <col min="12030" max="12030" width="16.3333333333333" customWidth="1"/>
    <col min="12031" max="12031" width="16" customWidth="1"/>
    <col min="12032" max="12032" width="14.3333333333333" customWidth="1"/>
    <col min="12033" max="12033" width="25.5" customWidth="1"/>
    <col min="12034" max="12034" width="28.6666666666667" customWidth="1"/>
    <col min="12285" max="12285" width="39.5" customWidth="1"/>
    <col min="12286" max="12286" width="16.3333333333333" customWidth="1"/>
    <col min="12287" max="12287" width="16" customWidth="1"/>
    <col min="12288" max="12288" width="14.3333333333333" customWidth="1"/>
    <col min="12289" max="12289" width="25.5" customWidth="1"/>
    <col min="12290" max="12290" width="28.6666666666667" customWidth="1"/>
    <col min="12541" max="12541" width="39.5" customWidth="1"/>
    <col min="12542" max="12542" width="16.3333333333333" customWidth="1"/>
    <col min="12543" max="12543" width="16" customWidth="1"/>
    <col min="12544" max="12544" width="14.3333333333333" customWidth="1"/>
    <col min="12545" max="12545" width="25.5" customWidth="1"/>
    <col min="12546" max="12546" width="28.6666666666667" customWidth="1"/>
    <col min="12797" max="12797" width="39.5" customWidth="1"/>
    <col min="12798" max="12798" width="16.3333333333333" customWidth="1"/>
    <col min="12799" max="12799" width="16" customWidth="1"/>
    <col min="12800" max="12800" width="14.3333333333333" customWidth="1"/>
    <col min="12801" max="12801" width="25.5" customWidth="1"/>
    <col min="12802" max="12802" width="28.6666666666667" customWidth="1"/>
    <col min="13053" max="13053" width="39.5" customWidth="1"/>
    <col min="13054" max="13054" width="16.3333333333333" customWidth="1"/>
    <col min="13055" max="13055" width="16" customWidth="1"/>
    <col min="13056" max="13056" width="14.3333333333333" customWidth="1"/>
    <col min="13057" max="13057" width="25.5" customWidth="1"/>
    <col min="13058" max="13058" width="28.6666666666667" customWidth="1"/>
    <col min="13309" max="13309" width="39.5" customWidth="1"/>
    <col min="13310" max="13310" width="16.3333333333333" customWidth="1"/>
    <col min="13311" max="13311" width="16" customWidth="1"/>
    <col min="13312" max="13312" width="14.3333333333333" customWidth="1"/>
    <col min="13313" max="13313" width="25.5" customWidth="1"/>
    <col min="13314" max="13314" width="28.6666666666667" customWidth="1"/>
    <col min="13565" max="13565" width="39.5" customWidth="1"/>
    <col min="13566" max="13566" width="16.3333333333333" customWidth="1"/>
    <col min="13567" max="13567" width="16" customWidth="1"/>
    <col min="13568" max="13568" width="14.3333333333333" customWidth="1"/>
    <col min="13569" max="13569" width="25.5" customWidth="1"/>
    <col min="13570" max="13570" width="28.6666666666667" customWidth="1"/>
    <col min="13821" max="13821" width="39.5" customWidth="1"/>
    <col min="13822" max="13822" width="16.3333333333333" customWidth="1"/>
    <col min="13823" max="13823" width="16" customWidth="1"/>
    <col min="13824" max="13824" width="14.3333333333333" customWidth="1"/>
    <col min="13825" max="13825" width="25.5" customWidth="1"/>
    <col min="13826" max="13826" width="28.6666666666667" customWidth="1"/>
    <col min="14077" max="14077" width="39.5" customWidth="1"/>
    <col min="14078" max="14078" width="16.3333333333333" customWidth="1"/>
    <col min="14079" max="14079" width="16" customWidth="1"/>
    <col min="14080" max="14080" width="14.3333333333333" customWidth="1"/>
    <col min="14081" max="14081" width="25.5" customWidth="1"/>
    <col min="14082" max="14082" width="28.6666666666667" customWidth="1"/>
    <col min="14333" max="14333" width="39.5" customWidth="1"/>
    <col min="14334" max="14334" width="16.3333333333333" customWidth="1"/>
    <col min="14335" max="14335" width="16" customWidth="1"/>
    <col min="14336" max="14336" width="14.3333333333333" customWidth="1"/>
    <col min="14337" max="14337" width="25.5" customWidth="1"/>
    <col min="14338" max="14338" width="28.6666666666667" customWidth="1"/>
    <col min="14589" max="14589" width="39.5" customWidth="1"/>
    <col min="14590" max="14590" width="16.3333333333333" customWidth="1"/>
    <col min="14591" max="14591" width="16" customWidth="1"/>
    <col min="14592" max="14592" width="14.3333333333333" customWidth="1"/>
    <col min="14593" max="14593" width="25.5" customWidth="1"/>
    <col min="14594" max="14594" width="28.6666666666667" customWidth="1"/>
    <col min="14845" max="14845" width="39.5" customWidth="1"/>
    <col min="14846" max="14846" width="16.3333333333333" customWidth="1"/>
    <col min="14847" max="14847" width="16" customWidth="1"/>
    <col min="14848" max="14848" width="14.3333333333333" customWidth="1"/>
    <col min="14849" max="14849" width="25.5" customWidth="1"/>
    <col min="14850" max="14850" width="28.6666666666667" customWidth="1"/>
    <col min="15101" max="15101" width="39.5" customWidth="1"/>
    <col min="15102" max="15102" width="16.3333333333333" customWidth="1"/>
    <col min="15103" max="15103" width="16" customWidth="1"/>
    <col min="15104" max="15104" width="14.3333333333333" customWidth="1"/>
    <col min="15105" max="15105" width="25.5" customWidth="1"/>
    <col min="15106" max="15106" width="28.6666666666667" customWidth="1"/>
    <col min="15357" max="15357" width="39.5" customWidth="1"/>
    <col min="15358" max="15358" width="16.3333333333333" customWidth="1"/>
    <col min="15359" max="15359" width="16" customWidth="1"/>
    <col min="15360" max="15360" width="14.3333333333333" customWidth="1"/>
    <col min="15361" max="15361" width="25.5" customWidth="1"/>
    <col min="15362" max="15362" width="28.6666666666667" customWidth="1"/>
    <col min="15613" max="15613" width="39.5" customWidth="1"/>
    <col min="15614" max="15614" width="16.3333333333333" customWidth="1"/>
    <col min="15615" max="15615" width="16" customWidth="1"/>
    <col min="15616" max="15616" width="14.3333333333333" customWidth="1"/>
    <col min="15617" max="15617" width="25.5" customWidth="1"/>
    <col min="15618" max="15618" width="28.6666666666667" customWidth="1"/>
    <col min="15869" max="15869" width="39.5" customWidth="1"/>
    <col min="15870" max="15870" width="16.3333333333333" customWidth="1"/>
    <col min="15871" max="15871" width="16" customWidth="1"/>
    <col min="15872" max="15872" width="14.3333333333333" customWidth="1"/>
    <col min="15873" max="15873" width="25.5" customWidth="1"/>
    <col min="15874" max="15874" width="28.6666666666667" customWidth="1"/>
    <col min="16125" max="16125" width="39.5" customWidth="1"/>
    <col min="16126" max="16126" width="16.3333333333333" customWidth="1"/>
    <col min="16127" max="16127" width="16" customWidth="1"/>
    <col min="16128" max="16128" width="14.3333333333333" customWidth="1"/>
    <col min="16129" max="16129" width="25.5" customWidth="1"/>
    <col min="16130" max="16130" width="28.6666666666667" customWidth="1"/>
  </cols>
  <sheetData>
    <row r="1" ht="19.5" customHeight="1" spans="1:1">
      <c r="A1" s="73" t="s">
        <v>20</v>
      </c>
    </row>
    <row r="2" ht="37.5" customHeight="1" spans="1:2">
      <c r="A2" s="89" t="s">
        <v>21</v>
      </c>
      <c r="B2" s="112"/>
    </row>
    <row r="3" ht="19.5" customHeight="1" spans="1:2">
      <c r="A3" s="90"/>
      <c r="B3" s="91" t="s">
        <v>61</v>
      </c>
    </row>
    <row r="4" ht="36" customHeight="1" spans="1:2">
      <c r="A4" s="92" t="s">
        <v>1293</v>
      </c>
      <c r="B4" s="63" t="s">
        <v>63</v>
      </c>
    </row>
    <row r="5" ht="19.5" customHeight="1" spans="1:2">
      <c r="A5" s="93" t="s">
        <v>1294</v>
      </c>
      <c r="B5" s="113"/>
    </row>
    <row r="6" ht="19.5" customHeight="1" spans="1:2">
      <c r="A6" s="93" t="s">
        <v>1295</v>
      </c>
      <c r="B6" s="113"/>
    </row>
    <row r="7" ht="19.5" customHeight="1" spans="1:2">
      <c r="A7" s="93" t="s">
        <v>1296</v>
      </c>
      <c r="B7" s="113"/>
    </row>
    <row r="8" ht="19.5" customHeight="1" spans="1:2">
      <c r="A8" s="93" t="s">
        <v>1297</v>
      </c>
      <c r="B8" s="114">
        <v>135</v>
      </c>
    </row>
    <row r="9" ht="19.5" customHeight="1" spans="1:2">
      <c r="A9" s="93" t="s">
        <v>1298</v>
      </c>
      <c r="B9" s="114">
        <v>200</v>
      </c>
    </row>
    <row r="10" ht="19.5" customHeight="1" spans="1:2">
      <c r="A10" s="115" t="s">
        <v>1299</v>
      </c>
      <c r="B10" s="113"/>
    </row>
    <row r="11" ht="19.5" customHeight="1" spans="1:2">
      <c r="A11" s="115" t="s">
        <v>1300</v>
      </c>
      <c r="B11" s="113"/>
    </row>
    <row r="12" ht="19.5" customHeight="1" spans="1:2">
      <c r="A12" s="115" t="s">
        <v>1301</v>
      </c>
      <c r="B12" s="113"/>
    </row>
    <row r="13" ht="19.5" customHeight="1" spans="1:2">
      <c r="A13" s="115" t="s">
        <v>1302</v>
      </c>
      <c r="B13" s="113"/>
    </row>
    <row r="14" ht="19.5" customHeight="1" spans="1:2">
      <c r="A14" s="115" t="s">
        <v>1303</v>
      </c>
      <c r="B14" s="114">
        <v>653</v>
      </c>
    </row>
    <row r="15" ht="19.5" customHeight="1" spans="1:2">
      <c r="A15" s="115" t="s">
        <v>1304</v>
      </c>
      <c r="B15" s="113"/>
    </row>
    <row r="16" ht="19.5" customHeight="1" spans="1:2">
      <c r="A16" s="115" t="s">
        <v>1305</v>
      </c>
      <c r="B16" s="113"/>
    </row>
    <row r="17" ht="19.5" customHeight="1" spans="1:2">
      <c r="A17" s="115" t="s">
        <v>1306</v>
      </c>
      <c r="B17" s="114">
        <v>1200</v>
      </c>
    </row>
    <row r="18" ht="19.5" customHeight="1" spans="1:2">
      <c r="A18" s="115" t="s">
        <v>1307</v>
      </c>
      <c r="B18" s="113"/>
    </row>
    <row r="19" ht="19.5" customHeight="1" spans="1:2">
      <c r="A19" s="115" t="s">
        <v>1308</v>
      </c>
      <c r="B19" s="113"/>
    </row>
    <row r="20" ht="19.5" customHeight="1" spans="1:2">
      <c r="A20" s="115" t="s">
        <v>1309</v>
      </c>
      <c r="B20" s="113"/>
    </row>
    <row r="21" ht="19.5" customHeight="1" spans="1:2">
      <c r="A21" s="115" t="s">
        <v>1310</v>
      </c>
      <c r="B21" s="113"/>
    </row>
    <row r="22" ht="19.5" customHeight="1" spans="1:2">
      <c r="A22" s="115" t="s">
        <v>1311</v>
      </c>
      <c r="B22" s="113"/>
    </row>
    <row r="23" ht="19.5" customHeight="1" spans="1:2">
      <c r="A23" s="115" t="s">
        <v>1312</v>
      </c>
      <c r="B23" s="113"/>
    </row>
    <row r="24" ht="19.5" customHeight="1" spans="1:2">
      <c r="A24" s="115" t="s">
        <v>1313</v>
      </c>
      <c r="B24" s="113"/>
    </row>
    <row r="25" ht="19.5" customHeight="1" spans="1:2">
      <c r="A25" s="115" t="s">
        <v>1314</v>
      </c>
      <c r="B25" s="113"/>
    </row>
    <row r="26" ht="19.5" customHeight="1" spans="1:2">
      <c r="A26" s="115" t="s">
        <v>1315</v>
      </c>
      <c r="B26" s="113"/>
    </row>
    <row r="27" ht="19.5" customHeight="1" spans="1:2">
      <c r="A27" s="115" t="s">
        <v>1316</v>
      </c>
      <c r="B27" s="113"/>
    </row>
    <row r="28" ht="19.5" customHeight="1" spans="1:2">
      <c r="A28" s="115" t="s">
        <v>1317</v>
      </c>
      <c r="B28" s="113"/>
    </row>
    <row r="29" ht="19.5" customHeight="1" spans="1:2">
      <c r="A29" s="115" t="s">
        <v>1318</v>
      </c>
      <c r="B29" s="113"/>
    </row>
    <row r="30" ht="19.5" customHeight="1" spans="1:2">
      <c r="A30" s="115" t="s">
        <v>1319</v>
      </c>
      <c r="B30" s="113"/>
    </row>
    <row r="31" ht="19.5" customHeight="1" spans="1:2">
      <c r="A31" s="115" t="s">
        <v>1320</v>
      </c>
      <c r="B31" s="113"/>
    </row>
    <row r="32" ht="19.5" customHeight="1" spans="1:2">
      <c r="A32" s="115" t="s">
        <v>1321</v>
      </c>
      <c r="B32" s="113"/>
    </row>
    <row r="33" ht="19.5" customHeight="1" spans="1:2">
      <c r="A33" s="115" t="s">
        <v>1322</v>
      </c>
      <c r="B33" s="113"/>
    </row>
    <row r="34" ht="19.5" customHeight="1" spans="1:2">
      <c r="A34" s="115" t="s">
        <v>1323</v>
      </c>
      <c r="B34" s="113"/>
    </row>
    <row r="35" ht="19.5" customHeight="1" spans="1:2">
      <c r="A35" s="115" t="s">
        <v>1324</v>
      </c>
      <c r="B35" s="113"/>
    </row>
    <row r="36" ht="19.5" customHeight="1" spans="1:2">
      <c r="A36" s="115" t="s">
        <v>1325</v>
      </c>
      <c r="B36" s="113"/>
    </row>
    <row r="37" ht="19.5" customHeight="1" spans="1:2">
      <c r="A37" s="115" t="s">
        <v>1326</v>
      </c>
      <c r="B37" s="113"/>
    </row>
    <row r="38" ht="19.5" customHeight="1" spans="1:2">
      <c r="A38" s="115" t="s">
        <v>1327</v>
      </c>
      <c r="B38" s="113"/>
    </row>
    <row r="39" ht="19.5" customHeight="1" spans="1:2">
      <c r="A39" s="115" t="s">
        <v>1328</v>
      </c>
      <c r="B39" s="113"/>
    </row>
    <row r="40" ht="19.5" customHeight="1" spans="1:2">
      <c r="A40" s="115" t="s">
        <v>1329</v>
      </c>
      <c r="B40" s="113"/>
    </row>
    <row r="41" ht="19.5" customHeight="1" spans="1:2">
      <c r="A41" s="115" t="s">
        <v>1330</v>
      </c>
      <c r="B41" s="113"/>
    </row>
    <row r="42" ht="19.5" customHeight="1" spans="1:2">
      <c r="A42" s="115" t="s">
        <v>1331</v>
      </c>
      <c r="B42" s="113">
        <v>212</v>
      </c>
    </row>
    <row r="43" ht="19.5" customHeight="1" spans="1:2">
      <c r="A43" s="115" t="s">
        <v>1332</v>
      </c>
      <c r="B43" s="116">
        <v>3400</v>
      </c>
    </row>
    <row r="44" ht="19.5" customHeight="1" spans="1:2">
      <c r="A44" s="115" t="s">
        <v>1333</v>
      </c>
      <c r="B44" s="116"/>
    </row>
    <row r="45" ht="19.5" customHeight="1" spans="1:2">
      <c r="A45" s="98" t="s">
        <v>1334</v>
      </c>
      <c r="B45" s="117">
        <f>SUM(B5:B44)</f>
        <v>5800</v>
      </c>
    </row>
    <row r="46" ht="19.5" customHeight="1" spans="1:2">
      <c r="A46" s="118" t="s">
        <v>1335</v>
      </c>
      <c r="B46" s="116"/>
    </row>
    <row r="47" ht="19.5" customHeight="1" spans="1:2">
      <c r="A47" s="119" t="s">
        <v>131</v>
      </c>
      <c r="B47" s="116">
        <f>SUM(B48:B52)</f>
        <v>400</v>
      </c>
    </row>
    <row r="48" ht="19.5" customHeight="1" spans="1:2">
      <c r="A48" s="120" t="s">
        <v>1336</v>
      </c>
      <c r="B48" s="116"/>
    </row>
    <row r="49" ht="19.5" customHeight="1" spans="1:2">
      <c r="A49" s="120" t="s">
        <v>1337</v>
      </c>
      <c r="B49" s="116"/>
    </row>
    <row r="50" ht="19.5" customHeight="1" spans="1:2">
      <c r="A50" s="120" t="s">
        <v>137</v>
      </c>
      <c r="B50" s="116"/>
    </row>
    <row r="51" ht="19.5" customHeight="1" spans="1:2">
      <c r="A51" s="120" t="s">
        <v>1338</v>
      </c>
      <c r="B51" s="116"/>
    </row>
    <row r="52" ht="19.5" customHeight="1" spans="1:2">
      <c r="A52" s="120" t="s">
        <v>141</v>
      </c>
      <c r="B52" s="116">
        <v>400</v>
      </c>
    </row>
    <row r="53" ht="19.5" customHeight="1" spans="1:2">
      <c r="A53" s="98" t="s">
        <v>1339</v>
      </c>
      <c r="B53" s="116">
        <f>B45+B46+B47</f>
        <v>6200</v>
      </c>
    </row>
    <row r="54" ht="31.5" customHeight="1"/>
    <row r="55" ht="13.5" spans="1:2">
      <c r="A55" s="100"/>
      <c r="B55" s="101"/>
    </row>
  </sheetData>
  <autoFilter ref="A4:B53">
    <extLst/>
  </autoFilter>
  <mergeCells count="1">
    <mergeCell ref="A2:B2"/>
  </mergeCells>
  <printOptions horizontalCentered="1"/>
  <pageMargins left="0.708661417322835" right="0.708661417322835" top="0.354330708661417" bottom="0.31496062992126" header="0.31496062992126" footer="0.31496062992126"/>
  <pageSetup paperSize="9" scale="95"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234"/>
  <sheetViews>
    <sheetView showGridLines="0" showZeros="0" topLeftCell="A208" workbookViewId="0">
      <selection activeCell="B12" sqref="B12:B198"/>
    </sheetView>
  </sheetViews>
  <sheetFormatPr defaultColWidth="9" defaultRowHeight="11.25" outlineLevelCol="1"/>
  <cols>
    <col min="1" max="1" width="60.3333333333333" customWidth="1"/>
    <col min="2" max="2" width="29.8333333333333" customWidth="1"/>
    <col min="3" max="4" width="12" customWidth="1"/>
    <col min="5" max="9" width="8.5" customWidth="1"/>
    <col min="10" max="42" width="12" customWidth="1"/>
  </cols>
  <sheetData>
    <row r="1" ht="19.5" customHeight="1" spans="1:1">
      <c r="A1" s="73" t="s">
        <v>22</v>
      </c>
    </row>
    <row r="2" ht="39.75" customHeight="1" spans="1:2">
      <c r="A2" s="102" t="s">
        <v>23</v>
      </c>
      <c r="B2" s="102"/>
    </row>
    <row r="3" ht="19.5" customHeight="1" spans="1:2">
      <c r="A3" s="103"/>
      <c r="B3" s="104" t="s">
        <v>61</v>
      </c>
    </row>
    <row r="4" ht="36" customHeight="1" spans="1:2">
      <c r="A4" s="82" t="s">
        <v>103</v>
      </c>
      <c r="B4" s="105" t="s">
        <v>63</v>
      </c>
    </row>
    <row r="5" ht="19.5" customHeight="1" spans="1:2">
      <c r="A5" s="106" t="s">
        <v>1294</v>
      </c>
      <c r="B5" s="107">
        <f>SUM(B6:B11)</f>
        <v>0</v>
      </c>
    </row>
    <row r="6" ht="19.5" customHeight="1" spans="1:2">
      <c r="A6" s="106" t="s">
        <v>1340</v>
      </c>
      <c r="B6" s="84" t="s">
        <v>153</v>
      </c>
    </row>
    <row r="7" ht="19.5" customHeight="1" spans="1:2">
      <c r="A7" s="106" t="s">
        <v>1341</v>
      </c>
      <c r="B7" s="84" t="s">
        <v>153</v>
      </c>
    </row>
    <row r="8" ht="19.5" customHeight="1" spans="1:2">
      <c r="A8" s="106" t="s">
        <v>1342</v>
      </c>
      <c r="B8" s="84" t="s">
        <v>153</v>
      </c>
    </row>
    <row r="9" ht="19.5" customHeight="1" spans="1:2">
      <c r="A9" s="106" t="s">
        <v>1343</v>
      </c>
      <c r="B9" s="84" t="s">
        <v>153</v>
      </c>
    </row>
    <row r="10" ht="19.5" customHeight="1" spans="1:2">
      <c r="A10" s="106" t="s">
        <v>1344</v>
      </c>
      <c r="B10" s="84" t="s">
        <v>153</v>
      </c>
    </row>
    <row r="11" ht="19.5" customHeight="1" spans="1:2">
      <c r="A11" s="106" t="s">
        <v>1345</v>
      </c>
      <c r="B11" s="84" t="s">
        <v>153</v>
      </c>
    </row>
    <row r="12" ht="19.5" customHeight="1" spans="1:2">
      <c r="A12" s="106" t="s">
        <v>1295</v>
      </c>
      <c r="B12" s="108">
        <f>SUM(B13:B16)</f>
        <v>135</v>
      </c>
    </row>
    <row r="13" ht="19.5" customHeight="1" spans="1:2">
      <c r="A13" s="106" t="s">
        <v>1346</v>
      </c>
      <c r="B13" s="84">
        <v>5</v>
      </c>
    </row>
    <row r="14" ht="19.5" customHeight="1" spans="1:2">
      <c r="A14" s="106" t="s">
        <v>1347</v>
      </c>
      <c r="B14" s="84" t="s">
        <v>153</v>
      </c>
    </row>
    <row r="15" ht="19.5" customHeight="1" spans="1:2">
      <c r="A15" s="106" t="s">
        <v>1348</v>
      </c>
      <c r="B15" s="84" t="s">
        <v>153</v>
      </c>
    </row>
    <row r="16" ht="19.5" customHeight="1" spans="1:2">
      <c r="A16" s="106" t="s">
        <v>1349</v>
      </c>
      <c r="B16" s="84">
        <v>130</v>
      </c>
    </row>
    <row r="17" ht="19.5" customHeight="1" spans="1:2">
      <c r="A17" s="106" t="s">
        <v>1296</v>
      </c>
      <c r="B17" s="108">
        <f>SUM(B18:B22)</f>
        <v>0</v>
      </c>
    </row>
    <row r="18" ht="19.5" customHeight="1" spans="1:2">
      <c r="A18" s="106" t="s">
        <v>1350</v>
      </c>
      <c r="B18" s="84" t="s">
        <v>153</v>
      </c>
    </row>
    <row r="19" ht="19.5" customHeight="1" spans="1:2">
      <c r="A19" s="106" t="s">
        <v>1351</v>
      </c>
      <c r="B19" s="84" t="s">
        <v>153</v>
      </c>
    </row>
    <row r="20" ht="19.5" customHeight="1" spans="1:2">
      <c r="A20" s="106" t="s">
        <v>1352</v>
      </c>
      <c r="B20" s="84" t="s">
        <v>153</v>
      </c>
    </row>
    <row r="21" ht="19.5" customHeight="1" spans="1:2">
      <c r="A21" s="106" t="s">
        <v>1353</v>
      </c>
      <c r="B21" s="84" t="s">
        <v>153</v>
      </c>
    </row>
    <row r="22" ht="19.5" customHeight="1" spans="1:2">
      <c r="A22" s="106" t="s">
        <v>1354</v>
      </c>
      <c r="B22" s="84" t="s">
        <v>153</v>
      </c>
    </row>
    <row r="23" ht="19.5" customHeight="1" spans="1:2">
      <c r="A23" s="106" t="s">
        <v>1297</v>
      </c>
      <c r="B23" s="84"/>
    </row>
    <row r="24" ht="19.5" customHeight="1" spans="1:2">
      <c r="A24" s="106" t="s">
        <v>1355</v>
      </c>
      <c r="B24" s="84"/>
    </row>
    <row r="25" ht="19.5" customHeight="1" spans="1:2">
      <c r="A25" s="106" t="s">
        <v>1356</v>
      </c>
      <c r="B25" s="84"/>
    </row>
    <row r="26" ht="19.5" customHeight="1" spans="1:2">
      <c r="A26" s="106" t="s">
        <v>1298</v>
      </c>
      <c r="B26" s="108">
        <f>SUM(B27:B29)</f>
        <v>200</v>
      </c>
    </row>
    <row r="27" ht="19.5" customHeight="1" spans="1:2">
      <c r="A27" s="106" t="s">
        <v>1357</v>
      </c>
      <c r="B27" s="84">
        <v>200</v>
      </c>
    </row>
    <row r="28" ht="19.5" customHeight="1" spans="1:2">
      <c r="A28" s="106" t="s">
        <v>1358</v>
      </c>
      <c r="B28" s="84"/>
    </row>
    <row r="29" ht="19.5" customHeight="1" spans="1:2">
      <c r="A29" s="106" t="s">
        <v>1359</v>
      </c>
      <c r="B29" s="84"/>
    </row>
    <row r="30" ht="19.5" customHeight="1" spans="1:2">
      <c r="A30" s="106" t="s">
        <v>1299</v>
      </c>
      <c r="B30" s="108"/>
    </row>
    <row r="31" ht="19.5" customHeight="1" spans="1:2">
      <c r="A31" s="106" t="s">
        <v>1357</v>
      </c>
      <c r="B31" s="84" t="s">
        <v>153</v>
      </c>
    </row>
    <row r="32" ht="19.5" customHeight="1" spans="1:2">
      <c r="A32" s="106" t="s">
        <v>1358</v>
      </c>
      <c r="B32" s="84"/>
    </row>
    <row r="33" ht="19.5" customHeight="1" spans="1:2">
      <c r="A33" s="106" t="s">
        <v>1360</v>
      </c>
      <c r="B33" s="84"/>
    </row>
    <row r="34" ht="19.5" customHeight="1" spans="1:2">
      <c r="A34" s="106" t="s">
        <v>1300</v>
      </c>
      <c r="B34" s="108">
        <f>SUM(B35:B36)</f>
        <v>0</v>
      </c>
    </row>
    <row r="35" ht="19.5" customHeight="1" spans="1:2">
      <c r="A35" s="106" t="s">
        <v>1358</v>
      </c>
      <c r="B35" s="84" t="s">
        <v>153</v>
      </c>
    </row>
    <row r="36" ht="19.5" customHeight="1" spans="1:2">
      <c r="A36" s="106" t="s">
        <v>1361</v>
      </c>
      <c r="B36" s="84" t="s">
        <v>153</v>
      </c>
    </row>
    <row r="37" ht="19.5" customHeight="1" spans="1:2">
      <c r="A37" s="106" t="s">
        <v>1301</v>
      </c>
      <c r="B37" s="108">
        <f>SUM(B38:B41)</f>
        <v>0</v>
      </c>
    </row>
    <row r="38" ht="19.5" customHeight="1" spans="1:2">
      <c r="A38" s="106" t="s">
        <v>1362</v>
      </c>
      <c r="B38" s="84" t="s">
        <v>153</v>
      </c>
    </row>
    <row r="39" ht="19.5" customHeight="1" spans="1:2">
      <c r="A39" s="106" t="s">
        <v>1363</v>
      </c>
      <c r="B39" s="84" t="s">
        <v>153</v>
      </c>
    </row>
    <row r="40" ht="19.5" customHeight="1" spans="1:2">
      <c r="A40" s="106" t="s">
        <v>1364</v>
      </c>
      <c r="B40" s="84" t="s">
        <v>153</v>
      </c>
    </row>
    <row r="41" ht="19.5" customHeight="1" spans="1:2">
      <c r="A41" s="106" t="s">
        <v>1365</v>
      </c>
      <c r="B41" s="84" t="s">
        <v>153</v>
      </c>
    </row>
    <row r="42" ht="19.5" customHeight="1" spans="1:2">
      <c r="A42" s="106" t="s">
        <v>1302</v>
      </c>
      <c r="B42" s="108">
        <f>SUM(B43:B46)</f>
        <v>0</v>
      </c>
    </row>
    <row r="43" ht="19.5" customHeight="1" spans="1:2">
      <c r="A43" s="106" t="s">
        <v>1366</v>
      </c>
      <c r="B43" s="84" t="s">
        <v>153</v>
      </c>
    </row>
    <row r="44" ht="19.5" customHeight="1" spans="1:2">
      <c r="A44" s="106" t="s">
        <v>1367</v>
      </c>
      <c r="B44" s="84" t="s">
        <v>153</v>
      </c>
    </row>
    <row r="45" ht="19.5" customHeight="1" spans="1:2">
      <c r="A45" s="106" t="s">
        <v>1368</v>
      </c>
      <c r="B45" s="84" t="s">
        <v>153</v>
      </c>
    </row>
    <row r="46" ht="19.5" customHeight="1" spans="1:2">
      <c r="A46" s="106" t="s">
        <v>1369</v>
      </c>
      <c r="B46" s="84" t="s">
        <v>153</v>
      </c>
    </row>
    <row r="47" ht="19.5" customHeight="1" spans="1:2">
      <c r="A47" s="106" t="s">
        <v>1303</v>
      </c>
      <c r="B47" s="108">
        <f>SUM(B48:B59)</f>
        <v>653</v>
      </c>
    </row>
    <row r="48" ht="19.5" customHeight="1" spans="1:2">
      <c r="A48" s="106" t="s">
        <v>1370</v>
      </c>
      <c r="B48" s="84"/>
    </row>
    <row r="49" ht="19.5" customHeight="1" spans="1:2">
      <c r="A49" s="106" t="s">
        <v>1371</v>
      </c>
      <c r="B49" s="84" t="s">
        <v>153</v>
      </c>
    </row>
    <row r="50" ht="19.5" customHeight="1" spans="1:2">
      <c r="A50" s="106" t="s">
        <v>1372</v>
      </c>
      <c r="B50" s="84">
        <v>503</v>
      </c>
    </row>
    <row r="51" ht="19.5" customHeight="1" spans="1:2">
      <c r="A51" s="106" t="s">
        <v>1373</v>
      </c>
      <c r="B51" s="84">
        <v>60</v>
      </c>
    </row>
    <row r="52" ht="19.5" customHeight="1" spans="1:2">
      <c r="A52" s="106" t="s">
        <v>1374</v>
      </c>
      <c r="B52" s="84" t="s">
        <v>153</v>
      </c>
    </row>
    <row r="53" ht="19.5" customHeight="1" spans="1:2">
      <c r="A53" s="106" t="s">
        <v>1375</v>
      </c>
      <c r="B53" s="84">
        <v>90</v>
      </c>
    </row>
    <row r="54" ht="19.5" customHeight="1" spans="1:2">
      <c r="A54" s="106" t="s">
        <v>1376</v>
      </c>
      <c r="B54" s="84" t="s">
        <v>153</v>
      </c>
    </row>
    <row r="55" ht="19.5" customHeight="1" spans="1:2">
      <c r="A55" s="106" t="s">
        <v>1377</v>
      </c>
      <c r="B55" s="84" t="s">
        <v>153</v>
      </c>
    </row>
    <row r="56" ht="19.5" customHeight="1" spans="1:2">
      <c r="A56" s="106" t="s">
        <v>1378</v>
      </c>
      <c r="B56" s="84" t="s">
        <v>153</v>
      </c>
    </row>
    <row r="57" ht="19.5" customHeight="1" spans="1:2">
      <c r="A57" s="106" t="s">
        <v>1379</v>
      </c>
      <c r="B57" s="84" t="s">
        <v>153</v>
      </c>
    </row>
    <row r="58" ht="19.5" customHeight="1" spans="1:2">
      <c r="A58" s="106" t="s">
        <v>1380</v>
      </c>
      <c r="B58" s="84" t="s">
        <v>153</v>
      </c>
    </row>
    <row r="59" ht="19.5" customHeight="1" spans="1:2">
      <c r="A59" s="106" t="s">
        <v>1381</v>
      </c>
      <c r="B59" s="84"/>
    </row>
    <row r="60" ht="19.5" customHeight="1" spans="1:2">
      <c r="A60" s="106" t="s">
        <v>1304</v>
      </c>
      <c r="B60" s="108">
        <f>SUM(B61:B63)</f>
        <v>0</v>
      </c>
    </row>
    <row r="61" ht="19.5" customHeight="1" spans="1:2">
      <c r="A61" s="106" t="s">
        <v>1370</v>
      </c>
      <c r="B61" s="84" t="s">
        <v>153</v>
      </c>
    </row>
    <row r="62" ht="19.5" customHeight="1" spans="1:2">
      <c r="A62" s="106" t="s">
        <v>1371</v>
      </c>
      <c r="B62" s="84" t="s">
        <v>153</v>
      </c>
    </row>
    <row r="63" ht="19.5" customHeight="1" spans="1:2">
      <c r="A63" s="106" t="s">
        <v>1382</v>
      </c>
      <c r="B63" s="84" t="s">
        <v>153</v>
      </c>
    </row>
    <row r="64" ht="19.5" customHeight="1" spans="1:2">
      <c r="A64" s="106" t="s">
        <v>1305</v>
      </c>
      <c r="B64" s="108">
        <v>0</v>
      </c>
    </row>
    <row r="65" ht="19.5" customHeight="1" spans="1:2">
      <c r="A65" s="106" t="s">
        <v>1306</v>
      </c>
      <c r="B65" s="108">
        <v>1200</v>
      </c>
    </row>
    <row r="66" ht="19.5" customHeight="1" spans="1:2">
      <c r="A66" s="106" t="s">
        <v>1383</v>
      </c>
      <c r="B66" s="84" t="s">
        <v>153</v>
      </c>
    </row>
    <row r="67" ht="19.5" customHeight="1" spans="1:2">
      <c r="A67" s="106" t="s">
        <v>1384</v>
      </c>
      <c r="B67" s="84" t="s">
        <v>153</v>
      </c>
    </row>
    <row r="68" ht="19.5" customHeight="1" spans="1:2">
      <c r="A68" s="106" t="s">
        <v>1385</v>
      </c>
      <c r="B68" s="84" t="s">
        <v>153</v>
      </c>
    </row>
    <row r="69" ht="19.5" customHeight="1" spans="1:2">
      <c r="A69" s="106" t="s">
        <v>1386</v>
      </c>
      <c r="B69" s="84" t="s">
        <v>153</v>
      </c>
    </row>
    <row r="70" ht="19.5" customHeight="1" spans="1:2">
      <c r="A70" s="106" t="s">
        <v>1387</v>
      </c>
      <c r="B70" s="84">
        <v>1200</v>
      </c>
    </row>
    <row r="71" ht="19.5" customHeight="1" spans="1:2">
      <c r="A71" s="106" t="s">
        <v>1307</v>
      </c>
      <c r="B71" s="108">
        <f>SUM(B72:B74)</f>
        <v>0</v>
      </c>
    </row>
    <row r="72" ht="19.5" customHeight="1" spans="1:2">
      <c r="A72" s="106" t="s">
        <v>1388</v>
      </c>
      <c r="B72" s="84" t="s">
        <v>153</v>
      </c>
    </row>
    <row r="73" ht="19.5" customHeight="1" spans="1:2">
      <c r="A73" s="106" t="s">
        <v>1389</v>
      </c>
      <c r="B73" s="84" t="s">
        <v>153</v>
      </c>
    </row>
    <row r="74" ht="19.5" customHeight="1" spans="1:2">
      <c r="A74" s="106" t="s">
        <v>1390</v>
      </c>
      <c r="B74" s="84" t="s">
        <v>153</v>
      </c>
    </row>
    <row r="75" ht="19.5" customHeight="1" spans="1:2">
      <c r="A75" s="106" t="s">
        <v>1308</v>
      </c>
      <c r="B75" s="108">
        <f>SUM(B76:B78)</f>
        <v>0</v>
      </c>
    </row>
    <row r="76" ht="19.5" customHeight="1" spans="1:2">
      <c r="A76" s="106" t="s">
        <v>1391</v>
      </c>
      <c r="B76" s="84" t="s">
        <v>153</v>
      </c>
    </row>
    <row r="77" ht="19.5" customHeight="1" spans="1:2">
      <c r="A77" s="106" t="s">
        <v>1392</v>
      </c>
      <c r="B77" s="84" t="s">
        <v>153</v>
      </c>
    </row>
    <row r="78" ht="19.5" customHeight="1" spans="1:2">
      <c r="A78" s="106" t="s">
        <v>1393</v>
      </c>
      <c r="B78" s="84" t="s">
        <v>153</v>
      </c>
    </row>
    <row r="79" ht="19.5" customHeight="1" spans="1:2">
      <c r="A79" s="106" t="s">
        <v>1309</v>
      </c>
      <c r="B79" s="108">
        <f>SUM(B80:B82)</f>
        <v>0</v>
      </c>
    </row>
    <row r="80" ht="19.5" customHeight="1" spans="1:2">
      <c r="A80" s="106" t="s">
        <v>1391</v>
      </c>
      <c r="B80" s="84" t="s">
        <v>153</v>
      </c>
    </row>
    <row r="81" ht="19.5" customHeight="1" spans="1:2">
      <c r="A81" s="106" t="s">
        <v>1392</v>
      </c>
      <c r="B81" s="84" t="s">
        <v>153</v>
      </c>
    </row>
    <row r="82" ht="19.5" customHeight="1" spans="1:2">
      <c r="A82" s="106" t="s">
        <v>1394</v>
      </c>
      <c r="B82" s="84" t="s">
        <v>153</v>
      </c>
    </row>
    <row r="83" ht="19.5" customHeight="1" spans="1:2">
      <c r="A83" s="106" t="s">
        <v>1310</v>
      </c>
      <c r="B83" s="108">
        <f>SUM(B84:B88)</f>
        <v>0</v>
      </c>
    </row>
    <row r="84" ht="19.5" customHeight="1" spans="1:2">
      <c r="A84" s="106" t="s">
        <v>1395</v>
      </c>
      <c r="B84" s="84" t="s">
        <v>153</v>
      </c>
    </row>
    <row r="85" ht="19.5" customHeight="1" spans="1:2">
      <c r="A85" s="106" t="s">
        <v>1396</v>
      </c>
      <c r="B85" s="84" t="s">
        <v>153</v>
      </c>
    </row>
    <row r="86" ht="19.5" customHeight="1" spans="1:2">
      <c r="A86" s="106" t="s">
        <v>1397</v>
      </c>
      <c r="B86" s="84" t="s">
        <v>153</v>
      </c>
    </row>
    <row r="87" ht="19.5" customHeight="1" spans="1:2">
      <c r="A87" s="106" t="s">
        <v>1398</v>
      </c>
      <c r="B87" s="84" t="s">
        <v>153</v>
      </c>
    </row>
    <row r="88" ht="19.5" customHeight="1" spans="1:2">
      <c r="A88" s="106" t="s">
        <v>1399</v>
      </c>
      <c r="B88" s="84" t="s">
        <v>153</v>
      </c>
    </row>
    <row r="89" ht="19.5" customHeight="1" spans="1:2">
      <c r="A89" s="106" t="s">
        <v>1311</v>
      </c>
      <c r="B89" s="108">
        <f>SUM(B90:B91)</f>
        <v>0</v>
      </c>
    </row>
    <row r="90" ht="19.5" customHeight="1" spans="1:2">
      <c r="A90" s="106" t="s">
        <v>1400</v>
      </c>
      <c r="B90" s="84" t="s">
        <v>153</v>
      </c>
    </row>
    <row r="91" ht="19.5" customHeight="1" spans="1:2">
      <c r="A91" s="106" t="s">
        <v>1401</v>
      </c>
      <c r="B91" s="84" t="s">
        <v>153</v>
      </c>
    </row>
    <row r="92" ht="19.5" customHeight="1" spans="1:2">
      <c r="A92" s="106" t="s">
        <v>1312</v>
      </c>
      <c r="B92" s="108">
        <f>SUM(B93:B96)</f>
        <v>0</v>
      </c>
    </row>
    <row r="93" ht="19.5" customHeight="1" spans="1:2">
      <c r="A93" s="106" t="s">
        <v>1358</v>
      </c>
      <c r="B93" s="84" t="s">
        <v>153</v>
      </c>
    </row>
    <row r="94" ht="19.5" customHeight="1" spans="1:2">
      <c r="A94" s="106" t="s">
        <v>1402</v>
      </c>
      <c r="B94" s="84" t="s">
        <v>153</v>
      </c>
    </row>
    <row r="95" ht="19.5" customHeight="1" spans="1:2">
      <c r="A95" s="106" t="s">
        <v>1403</v>
      </c>
      <c r="B95" s="84" t="s">
        <v>153</v>
      </c>
    </row>
    <row r="96" ht="19.5" customHeight="1" spans="1:2">
      <c r="A96" s="106" t="s">
        <v>1404</v>
      </c>
      <c r="B96" s="84" t="s">
        <v>153</v>
      </c>
    </row>
    <row r="97" ht="19.5" customHeight="1" spans="1:2">
      <c r="A97" s="106" t="s">
        <v>1405</v>
      </c>
      <c r="B97" s="108">
        <f>SUM(B98:B101)</f>
        <v>0</v>
      </c>
    </row>
    <row r="98" ht="19.5" customHeight="1" spans="1:2">
      <c r="A98" s="106" t="s">
        <v>1358</v>
      </c>
      <c r="B98" s="84" t="s">
        <v>153</v>
      </c>
    </row>
    <row r="99" ht="19.5" customHeight="1" spans="1:2">
      <c r="A99" s="106" t="s">
        <v>1402</v>
      </c>
      <c r="B99" s="84" t="s">
        <v>153</v>
      </c>
    </row>
    <row r="100" ht="19.5" customHeight="1" spans="1:2">
      <c r="A100" s="106" t="s">
        <v>1406</v>
      </c>
      <c r="B100" s="84" t="s">
        <v>153</v>
      </c>
    </row>
    <row r="101" ht="19.5" customHeight="1" spans="1:2">
      <c r="A101" s="106" t="s">
        <v>1407</v>
      </c>
      <c r="B101" s="84" t="s">
        <v>153</v>
      </c>
    </row>
    <row r="102" ht="19.5" customHeight="1" spans="1:2">
      <c r="A102" s="106" t="s">
        <v>1408</v>
      </c>
      <c r="B102" s="108">
        <f>SUM(B103:B106)</f>
        <v>0</v>
      </c>
    </row>
    <row r="103" ht="19.5" customHeight="1" spans="1:2">
      <c r="A103" s="106" t="s">
        <v>1409</v>
      </c>
      <c r="B103" s="84" t="s">
        <v>153</v>
      </c>
    </row>
    <row r="104" ht="19.5" customHeight="1" spans="1:2">
      <c r="A104" s="106" t="s">
        <v>1410</v>
      </c>
      <c r="B104" s="84" t="s">
        <v>153</v>
      </c>
    </row>
    <row r="105" ht="19.5" customHeight="1" spans="1:2">
      <c r="A105" s="106" t="s">
        <v>1411</v>
      </c>
      <c r="B105" s="84" t="s">
        <v>153</v>
      </c>
    </row>
    <row r="106" ht="19.5" customHeight="1" spans="1:2">
      <c r="A106" s="106" t="s">
        <v>1412</v>
      </c>
      <c r="B106" s="84" t="s">
        <v>153</v>
      </c>
    </row>
    <row r="107" ht="19.5" customHeight="1" spans="1:2">
      <c r="A107" s="106" t="s">
        <v>1413</v>
      </c>
      <c r="B107" s="108">
        <f>SUM(B108:B109)</f>
        <v>0</v>
      </c>
    </row>
    <row r="108" ht="19.5" customHeight="1" spans="1:2">
      <c r="A108" s="106" t="s">
        <v>1414</v>
      </c>
      <c r="B108" s="84" t="s">
        <v>153</v>
      </c>
    </row>
    <row r="109" ht="19.5" customHeight="1" spans="1:2">
      <c r="A109" s="106" t="s">
        <v>1415</v>
      </c>
      <c r="B109" s="84" t="s">
        <v>153</v>
      </c>
    </row>
    <row r="110" ht="19.5" customHeight="1" spans="1:2">
      <c r="A110" s="106" t="s">
        <v>1416</v>
      </c>
      <c r="B110" s="108">
        <f>SUM(B111:B114)</f>
        <v>0</v>
      </c>
    </row>
    <row r="111" ht="19.5" customHeight="1" spans="1:2">
      <c r="A111" s="106" t="s">
        <v>1417</v>
      </c>
      <c r="B111" s="84" t="s">
        <v>153</v>
      </c>
    </row>
    <row r="112" ht="19.5" customHeight="1" spans="1:2">
      <c r="A112" s="106" t="s">
        <v>1418</v>
      </c>
      <c r="B112" s="84" t="s">
        <v>153</v>
      </c>
    </row>
    <row r="113" ht="19.5" customHeight="1" spans="1:2">
      <c r="A113" s="106" t="s">
        <v>1419</v>
      </c>
      <c r="B113" s="84" t="s">
        <v>153</v>
      </c>
    </row>
    <row r="114" ht="19.5" customHeight="1" spans="1:2">
      <c r="A114" s="106" t="s">
        <v>1420</v>
      </c>
      <c r="B114" s="84" t="s">
        <v>153</v>
      </c>
    </row>
    <row r="115" ht="19.5" customHeight="1" spans="1:2">
      <c r="A115" s="106" t="s">
        <v>1421</v>
      </c>
      <c r="B115" s="108">
        <f>SUM(B116:B119)</f>
        <v>0</v>
      </c>
    </row>
    <row r="116" ht="19.5" customHeight="1" spans="1:2">
      <c r="A116" s="106" t="s">
        <v>1422</v>
      </c>
      <c r="B116" s="84" t="s">
        <v>153</v>
      </c>
    </row>
    <row r="117" ht="19.5" customHeight="1" spans="1:2">
      <c r="A117" s="106" t="s">
        <v>1423</v>
      </c>
      <c r="B117" s="84" t="s">
        <v>153</v>
      </c>
    </row>
    <row r="118" ht="19.5" customHeight="1" spans="1:2">
      <c r="A118" s="106" t="s">
        <v>1424</v>
      </c>
      <c r="B118" s="84" t="s">
        <v>153</v>
      </c>
    </row>
    <row r="119" ht="19.5" customHeight="1" spans="1:2">
      <c r="A119" s="106" t="s">
        <v>1425</v>
      </c>
      <c r="B119" s="84" t="s">
        <v>153</v>
      </c>
    </row>
    <row r="120" ht="19.5" customHeight="1" spans="1:2">
      <c r="A120" s="106" t="s">
        <v>1426</v>
      </c>
      <c r="B120" s="108">
        <f>SUM(B121:B124)</f>
        <v>0</v>
      </c>
    </row>
    <row r="121" ht="19.5" customHeight="1" spans="1:2">
      <c r="A121" s="106" t="s">
        <v>1424</v>
      </c>
      <c r="B121" s="84" t="s">
        <v>153</v>
      </c>
    </row>
    <row r="122" ht="19.5" customHeight="1" spans="1:2">
      <c r="A122" s="106" t="s">
        <v>1427</v>
      </c>
      <c r="B122" s="84" t="s">
        <v>153</v>
      </c>
    </row>
    <row r="123" ht="19.5" customHeight="1" spans="1:2">
      <c r="A123" s="106" t="s">
        <v>1428</v>
      </c>
      <c r="B123" s="84" t="s">
        <v>153</v>
      </c>
    </row>
    <row r="124" ht="19.5" customHeight="1" spans="1:2">
      <c r="A124" s="106" t="s">
        <v>1429</v>
      </c>
      <c r="B124" s="84" t="s">
        <v>153</v>
      </c>
    </row>
    <row r="125" ht="19.5" customHeight="1" spans="1:2">
      <c r="A125" s="106" t="s">
        <v>1430</v>
      </c>
      <c r="B125" s="108">
        <f>SUM(B126:B129)</f>
        <v>0</v>
      </c>
    </row>
    <row r="126" ht="19.5" customHeight="1" spans="1:2">
      <c r="A126" s="106" t="s">
        <v>1431</v>
      </c>
      <c r="B126" s="84" t="s">
        <v>153</v>
      </c>
    </row>
    <row r="127" ht="19.5" customHeight="1" spans="1:2">
      <c r="A127" s="106" t="s">
        <v>1432</v>
      </c>
      <c r="B127" s="84" t="s">
        <v>153</v>
      </c>
    </row>
    <row r="128" ht="19.5" customHeight="1" spans="1:2">
      <c r="A128" s="106" t="s">
        <v>1433</v>
      </c>
      <c r="B128" s="84" t="s">
        <v>153</v>
      </c>
    </row>
    <row r="129" ht="19.5" customHeight="1" spans="1:2">
      <c r="A129" s="106" t="s">
        <v>1434</v>
      </c>
      <c r="B129" s="84" t="s">
        <v>153</v>
      </c>
    </row>
    <row r="130" ht="19.5" customHeight="1" spans="1:2">
      <c r="A130" s="106" t="s">
        <v>1435</v>
      </c>
      <c r="B130" s="108">
        <f>SUM(B131:B138)</f>
        <v>0</v>
      </c>
    </row>
    <row r="131" ht="19.5" customHeight="1" spans="1:2">
      <c r="A131" s="106" t="s">
        <v>1436</v>
      </c>
      <c r="B131" s="84" t="s">
        <v>153</v>
      </c>
    </row>
    <row r="132" ht="19.5" customHeight="1" spans="1:2">
      <c r="A132" s="106" t="s">
        <v>1437</v>
      </c>
      <c r="B132" s="84" t="s">
        <v>153</v>
      </c>
    </row>
    <row r="133" ht="19.5" customHeight="1" spans="1:2">
      <c r="A133" s="106" t="s">
        <v>1438</v>
      </c>
      <c r="B133" s="84" t="s">
        <v>153</v>
      </c>
    </row>
    <row r="134" ht="19.5" customHeight="1" spans="1:2">
      <c r="A134" s="106" t="s">
        <v>1439</v>
      </c>
      <c r="B134" s="84" t="s">
        <v>153</v>
      </c>
    </row>
    <row r="135" ht="19.5" customHeight="1" spans="1:2">
      <c r="A135" s="106" t="s">
        <v>1440</v>
      </c>
      <c r="B135" s="84" t="s">
        <v>153</v>
      </c>
    </row>
    <row r="136" ht="19.5" customHeight="1" spans="1:2">
      <c r="A136" s="106" t="s">
        <v>1441</v>
      </c>
      <c r="B136" s="84" t="s">
        <v>153</v>
      </c>
    </row>
    <row r="137" ht="19.5" customHeight="1" spans="1:2">
      <c r="A137" s="106" t="s">
        <v>1442</v>
      </c>
      <c r="B137" s="84" t="s">
        <v>153</v>
      </c>
    </row>
    <row r="138" ht="19.5" customHeight="1" spans="1:2">
      <c r="A138" s="106" t="s">
        <v>1443</v>
      </c>
      <c r="B138" s="84" t="s">
        <v>153</v>
      </c>
    </row>
    <row r="139" ht="19.5" customHeight="1" spans="1:2">
      <c r="A139" s="106" t="s">
        <v>1444</v>
      </c>
      <c r="B139" s="108">
        <f>SUM(B140:B145)</f>
        <v>0</v>
      </c>
    </row>
    <row r="140" ht="19.5" customHeight="1" spans="1:2">
      <c r="A140" s="106" t="s">
        <v>1445</v>
      </c>
      <c r="B140" s="84" t="s">
        <v>153</v>
      </c>
    </row>
    <row r="141" ht="19.5" customHeight="1" spans="1:2">
      <c r="A141" s="106" t="s">
        <v>1446</v>
      </c>
      <c r="B141" s="84" t="s">
        <v>153</v>
      </c>
    </row>
    <row r="142" ht="19.5" customHeight="1" spans="1:2">
      <c r="A142" s="106" t="s">
        <v>1447</v>
      </c>
      <c r="B142" s="84" t="s">
        <v>153</v>
      </c>
    </row>
    <row r="143" ht="19.5" customHeight="1" spans="1:2">
      <c r="A143" s="106" t="s">
        <v>1448</v>
      </c>
      <c r="B143" s="84" t="s">
        <v>153</v>
      </c>
    </row>
    <row r="144" ht="19.5" customHeight="1" spans="1:2">
      <c r="A144" s="106" t="s">
        <v>1449</v>
      </c>
      <c r="B144" s="84" t="s">
        <v>153</v>
      </c>
    </row>
    <row r="145" ht="19.5" customHeight="1" spans="1:2">
      <c r="A145" s="106" t="s">
        <v>1450</v>
      </c>
      <c r="B145" s="84" t="s">
        <v>153</v>
      </c>
    </row>
    <row r="146" ht="19.5" customHeight="1" spans="1:2">
      <c r="A146" s="106" t="s">
        <v>1451</v>
      </c>
      <c r="B146" s="108">
        <f>SUM(B147:B154)</f>
        <v>0</v>
      </c>
    </row>
    <row r="147" ht="19.5" customHeight="1" spans="1:2">
      <c r="A147" s="106" t="s">
        <v>1452</v>
      </c>
      <c r="B147" s="84" t="s">
        <v>153</v>
      </c>
    </row>
    <row r="148" ht="19.5" customHeight="1" spans="1:2">
      <c r="A148" s="106" t="s">
        <v>1453</v>
      </c>
      <c r="B148" s="84" t="s">
        <v>153</v>
      </c>
    </row>
    <row r="149" ht="19.5" customHeight="1" spans="1:2">
      <c r="A149" s="106" t="s">
        <v>1454</v>
      </c>
      <c r="B149" s="84" t="s">
        <v>153</v>
      </c>
    </row>
    <row r="150" ht="19.5" customHeight="1" spans="1:2">
      <c r="A150" s="106" t="s">
        <v>1455</v>
      </c>
      <c r="B150" s="84" t="s">
        <v>153</v>
      </c>
    </row>
    <row r="151" ht="19.5" customHeight="1" spans="1:2">
      <c r="A151" s="106" t="s">
        <v>1456</v>
      </c>
      <c r="B151" s="84" t="s">
        <v>153</v>
      </c>
    </row>
    <row r="152" ht="19.5" customHeight="1" spans="1:2">
      <c r="A152" s="106" t="s">
        <v>1457</v>
      </c>
      <c r="B152" s="84" t="s">
        <v>153</v>
      </c>
    </row>
    <row r="153" ht="19.5" customHeight="1" spans="1:2">
      <c r="A153" s="106" t="s">
        <v>1458</v>
      </c>
      <c r="B153" s="84" t="s">
        <v>153</v>
      </c>
    </row>
    <row r="154" ht="19.5" customHeight="1" spans="1:2">
      <c r="A154" s="106" t="s">
        <v>1459</v>
      </c>
      <c r="B154" s="84" t="s">
        <v>153</v>
      </c>
    </row>
    <row r="155" ht="19.5" customHeight="1" spans="1:2">
      <c r="A155" s="106" t="s">
        <v>1460</v>
      </c>
      <c r="B155" s="108">
        <f>SUM(B156:B157)</f>
        <v>0</v>
      </c>
    </row>
    <row r="156" ht="19.5" customHeight="1" spans="1:2">
      <c r="A156" s="106" t="s">
        <v>1461</v>
      </c>
      <c r="B156" s="84" t="s">
        <v>153</v>
      </c>
    </row>
    <row r="157" ht="19.5" customHeight="1" spans="1:2">
      <c r="A157" s="106" t="s">
        <v>1462</v>
      </c>
      <c r="B157" s="84" t="s">
        <v>153</v>
      </c>
    </row>
    <row r="158" ht="19.5" customHeight="1" spans="1:2">
      <c r="A158" s="106" t="s">
        <v>1463</v>
      </c>
      <c r="B158" s="108">
        <f>SUM(B159:B160)</f>
        <v>0</v>
      </c>
    </row>
    <row r="159" ht="19.5" customHeight="1" spans="1:2">
      <c r="A159" s="106" t="s">
        <v>1461</v>
      </c>
      <c r="B159" s="84" t="s">
        <v>153</v>
      </c>
    </row>
    <row r="160" ht="19.5" customHeight="1" spans="1:2">
      <c r="A160" s="106" t="s">
        <v>1464</v>
      </c>
      <c r="B160" s="84" t="s">
        <v>153</v>
      </c>
    </row>
    <row r="161" ht="19.5" customHeight="1" spans="1:2">
      <c r="A161" s="106" t="s">
        <v>1465</v>
      </c>
      <c r="B161" s="108">
        <v>0</v>
      </c>
    </row>
    <row r="162" ht="19.5" customHeight="1" spans="1:2">
      <c r="A162" s="106" t="s">
        <v>1466</v>
      </c>
      <c r="B162" s="108">
        <f>SUM(B163:B165)</f>
        <v>0</v>
      </c>
    </row>
    <row r="163" ht="19.5" customHeight="1" spans="1:2">
      <c r="A163" s="106" t="s">
        <v>1467</v>
      </c>
      <c r="B163" s="84" t="s">
        <v>153</v>
      </c>
    </row>
    <row r="164" ht="19.5" customHeight="1" spans="1:2">
      <c r="A164" s="106" t="s">
        <v>1468</v>
      </c>
      <c r="B164" s="84" t="s">
        <v>153</v>
      </c>
    </row>
    <row r="165" ht="19.5" customHeight="1" spans="1:2">
      <c r="A165" s="106" t="s">
        <v>1469</v>
      </c>
      <c r="B165" s="84" t="s">
        <v>153</v>
      </c>
    </row>
    <row r="166" ht="19.5" customHeight="1" spans="1:2">
      <c r="A166" s="106" t="s">
        <v>1470</v>
      </c>
      <c r="B166" s="108">
        <f>SUM(B167:B169)</f>
        <v>0</v>
      </c>
    </row>
    <row r="167" ht="19.5" customHeight="1" spans="1:2">
      <c r="A167" s="106" t="s">
        <v>1471</v>
      </c>
      <c r="B167" s="84" t="s">
        <v>153</v>
      </c>
    </row>
    <row r="168" ht="19.5" customHeight="1" spans="1:2">
      <c r="A168" s="106" t="s">
        <v>1472</v>
      </c>
      <c r="B168" s="84" t="s">
        <v>153</v>
      </c>
    </row>
    <row r="169" ht="19.5" customHeight="1" spans="1:2">
      <c r="A169" s="106" t="s">
        <v>1473</v>
      </c>
      <c r="B169" s="84" t="s">
        <v>153</v>
      </c>
    </row>
    <row r="170" ht="19.5" customHeight="1" spans="1:2">
      <c r="A170" s="106" t="s">
        <v>1474</v>
      </c>
      <c r="B170" s="108">
        <f>SUM(B171:B172)</f>
        <v>0</v>
      </c>
    </row>
    <row r="171" ht="19.5" customHeight="1" spans="1:2">
      <c r="A171" s="106" t="s">
        <v>1475</v>
      </c>
      <c r="B171" s="84" t="s">
        <v>153</v>
      </c>
    </row>
    <row r="172" ht="19.5" customHeight="1" spans="1:2">
      <c r="A172" s="106" t="s">
        <v>1476</v>
      </c>
      <c r="B172" s="84" t="s">
        <v>153</v>
      </c>
    </row>
    <row r="173" ht="19.5" customHeight="1" spans="1:2">
      <c r="A173" s="106" t="s">
        <v>1477</v>
      </c>
      <c r="B173" s="108">
        <f>SUM(B174:B176)</f>
        <v>0</v>
      </c>
    </row>
    <row r="174" ht="19.5" customHeight="1" spans="1:2">
      <c r="A174" s="106" t="s">
        <v>1478</v>
      </c>
      <c r="B174" s="84" t="s">
        <v>153</v>
      </c>
    </row>
    <row r="175" ht="19.5" customHeight="1" spans="1:2">
      <c r="A175" s="106" t="s">
        <v>1479</v>
      </c>
      <c r="B175" s="84" t="s">
        <v>153</v>
      </c>
    </row>
    <row r="176" ht="19.5" customHeight="1" spans="1:2">
      <c r="A176" s="106" t="s">
        <v>1480</v>
      </c>
      <c r="B176" s="84" t="s">
        <v>153</v>
      </c>
    </row>
    <row r="177" ht="19.5" customHeight="1" spans="1:2">
      <c r="A177" s="106" t="s">
        <v>1481</v>
      </c>
      <c r="B177" s="108">
        <f>SUM(B178:B185)</f>
        <v>0</v>
      </c>
    </row>
    <row r="178" ht="19.5" customHeight="1" spans="1:2">
      <c r="A178" s="106" t="s">
        <v>1482</v>
      </c>
      <c r="B178" s="84" t="s">
        <v>153</v>
      </c>
    </row>
    <row r="179" ht="19.5" customHeight="1" spans="1:2">
      <c r="A179" s="106" t="s">
        <v>1483</v>
      </c>
      <c r="B179" s="84" t="s">
        <v>153</v>
      </c>
    </row>
    <row r="180" ht="19.5" customHeight="1" spans="1:2">
      <c r="A180" s="106" t="s">
        <v>1484</v>
      </c>
      <c r="B180" s="84" t="s">
        <v>153</v>
      </c>
    </row>
    <row r="181" ht="19.5" customHeight="1" spans="1:2">
      <c r="A181" s="106" t="s">
        <v>1485</v>
      </c>
      <c r="B181" s="84" t="s">
        <v>153</v>
      </c>
    </row>
    <row r="182" ht="19.5" customHeight="1" spans="1:2">
      <c r="A182" s="106" t="s">
        <v>1486</v>
      </c>
      <c r="B182" s="84" t="s">
        <v>153</v>
      </c>
    </row>
    <row r="183" ht="19.5" customHeight="1" spans="1:2">
      <c r="A183" s="106" t="s">
        <v>1487</v>
      </c>
      <c r="B183" s="84" t="s">
        <v>153</v>
      </c>
    </row>
    <row r="184" ht="19.5" customHeight="1" spans="1:2">
      <c r="A184" s="106" t="s">
        <v>1488</v>
      </c>
      <c r="B184" s="84" t="s">
        <v>153</v>
      </c>
    </row>
    <row r="185" ht="19.5" customHeight="1" spans="1:2">
      <c r="A185" s="106" t="s">
        <v>1489</v>
      </c>
      <c r="B185" s="84" t="s">
        <v>153</v>
      </c>
    </row>
    <row r="186" ht="19.5" customHeight="1" spans="1:2">
      <c r="A186" s="106" t="s">
        <v>1490</v>
      </c>
      <c r="B186" s="108">
        <f>SUM(B187:B197)</f>
        <v>212</v>
      </c>
    </row>
    <row r="187" ht="19.5" customHeight="1" spans="1:2">
      <c r="A187" s="106" t="s">
        <v>1491</v>
      </c>
      <c r="B187" s="84" t="s">
        <v>153</v>
      </c>
    </row>
    <row r="188" ht="19.5" customHeight="1" spans="1:2">
      <c r="A188" s="106" t="s">
        <v>1492</v>
      </c>
      <c r="B188" s="109">
        <v>70</v>
      </c>
    </row>
    <row r="189" ht="19.5" customHeight="1" spans="1:2">
      <c r="A189" s="106" t="s">
        <v>1493</v>
      </c>
      <c r="B189" s="109">
        <v>100</v>
      </c>
    </row>
    <row r="190" ht="19.5" customHeight="1" spans="1:2">
      <c r="A190" s="106" t="s">
        <v>1494</v>
      </c>
      <c r="B190" s="109"/>
    </row>
    <row r="191" ht="19.5" customHeight="1" spans="1:2">
      <c r="A191" s="106" t="s">
        <v>1495</v>
      </c>
      <c r="B191" s="109"/>
    </row>
    <row r="192" ht="19.5" customHeight="1" spans="1:2">
      <c r="A192" s="106" t="s">
        <v>1496</v>
      </c>
      <c r="B192" s="109">
        <v>22</v>
      </c>
    </row>
    <row r="193" ht="19.5" customHeight="1" spans="1:2">
      <c r="A193" s="106" t="s">
        <v>1497</v>
      </c>
      <c r="B193" s="109"/>
    </row>
    <row r="194" ht="19.5" customHeight="1" spans="1:2">
      <c r="A194" s="106" t="s">
        <v>1498</v>
      </c>
      <c r="B194" s="109"/>
    </row>
    <row r="195" ht="19.5" customHeight="1" spans="1:2">
      <c r="A195" s="106" t="s">
        <v>1499</v>
      </c>
      <c r="B195" s="109"/>
    </row>
    <row r="196" ht="19.5" customHeight="1" spans="1:2">
      <c r="A196" s="106" t="s">
        <v>1500</v>
      </c>
      <c r="B196" s="109">
        <v>20</v>
      </c>
    </row>
    <row r="197" ht="19.5" customHeight="1" spans="1:2">
      <c r="A197" s="106" t="s">
        <v>1501</v>
      </c>
      <c r="B197" s="84"/>
    </row>
    <row r="198" ht="19.5" customHeight="1" spans="1:2">
      <c r="A198" s="106" t="s">
        <v>1502</v>
      </c>
      <c r="B198" s="108">
        <f>SUM(B199:B215)</f>
        <v>3400</v>
      </c>
    </row>
    <row r="199" ht="19.5" customHeight="1" spans="1:2">
      <c r="A199" s="106" t="s">
        <v>1503</v>
      </c>
      <c r="B199" s="84" t="s">
        <v>153</v>
      </c>
    </row>
    <row r="200" ht="19.5" customHeight="1" spans="1:2">
      <c r="A200" s="106" t="s">
        <v>1504</v>
      </c>
      <c r="B200" s="84" t="s">
        <v>153</v>
      </c>
    </row>
    <row r="201" ht="19.5" customHeight="1" spans="1:2">
      <c r="A201" s="106" t="s">
        <v>1505</v>
      </c>
      <c r="B201" s="84" t="s">
        <v>153</v>
      </c>
    </row>
    <row r="202" ht="19.5" customHeight="1" spans="1:2">
      <c r="A202" s="106" t="s">
        <v>1506</v>
      </c>
      <c r="B202" s="84"/>
    </row>
    <row r="203" ht="19.5" customHeight="1" spans="1:2">
      <c r="A203" s="106" t="s">
        <v>1507</v>
      </c>
      <c r="B203" s="84" t="s">
        <v>153</v>
      </c>
    </row>
    <row r="204" ht="19.5" customHeight="1" spans="1:2">
      <c r="A204" s="106" t="s">
        <v>1508</v>
      </c>
      <c r="B204" s="84" t="s">
        <v>153</v>
      </c>
    </row>
    <row r="205" ht="19.5" customHeight="1" spans="1:2">
      <c r="A205" s="106" t="s">
        <v>1509</v>
      </c>
      <c r="B205" s="84" t="s">
        <v>153</v>
      </c>
    </row>
    <row r="206" ht="19.5" customHeight="1" spans="1:2">
      <c r="A206" s="106" t="s">
        <v>1510</v>
      </c>
      <c r="B206" s="84" t="s">
        <v>153</v>
      </c>
    </row>
    <row r="207" ht="19.5" customHeight="1" spans="1:2">
      <c r="A207" s="106" t="s">
        <v>1511</v>
      </c>
      <c r="B207" s="84" t="s">
        <v>153</v>
      </c>
    </row>
    <row r="208" ht="19.5" customHeight="1" spans="1:2">
      <c r="A208" s="106" t="s">
        <v>1512</v>
      </c>
      <c r="B208" s="84" t="s">
        <v>153</v>
      </c>
    </row>
    <row r="209" ht="19.5" customHeight="1" spans="1:2">
      <c r="A209" s="106" t="s">
        <v>1513</v>
      </c>
      <c r="B209" s="84" t="s">
        <v>153</v>
      </c>
    </row>
    <row r="210" ht="19.5" customHeight="1" spans="1:2">
      <c r="A210" s="106" t="s">
        <v>1514</v>
      </c>
      <c r="B210" s="84" t="s">
        <v>153</v>
      </c>
    </row>
    <row r="211" ht="19.5" customHeight="1" spans="1:2">
      <c r="A211" s="106" t="s">
        <v>1515</v>
      </c>
      <c r="B211" s="84" t="s">
        <v>153</v>
      </c>
    </row>
    <row r="212" ht="19.5" customHeight="1" spans="1:2">
      <c r="A212" s="106" t="s">
        <v>1516</v>
      </c>
      <c r="B212" s="84" t="s">
        <v>153</v>
      </c>
    </row>
    <row r="213" ht="19.5" customHeight="1" spans="1:2">
      <c r="A213" s="106" t="s">
        <v>1517</v>
      </c>
      <c r="B213" s="84" t="s">
        <v>153</v>
      </c>
    </row>
    <row r="214" ht="19.5" customHeight="1" spans="1:2">
      <c r="A214" s="106" t="s">
        <v>1518</v>
      </c>
      <c r="B214" s="84">
        <v>3400</v>
      </c>
    </row>
    <row r="215" ht="19.5" customHeight="1" spans="1:2">
      <c r="A215" s="106" t="s">
        <v>1519</v>
      </c>
      <c r="B215" s="84" t="s">
        <v>153</v>
      </c>
    </row>
    <row r="216" ht="19.5" customHeight="1" spans="1:2">
      <c r="A216" s="106" t="s">
        <v>1520</v>
      </c>
      <c r="B216" s="108">
        <f>SUM(B217:B233)</f>
        <v>0</v>
      </c>
    </row>
    <row r="217" ht="19.5" customHeight="1" spans="1:2">
      <c r="A217" s="106" t="s">
        <v>1521</v>
      </c>
      <c r="B217" s="84" t="s">
        <v>153</v>
      </c>
    </row>
    <row r="218" ht="19.5" customHeight="1" spans="1:2">
      <c r="A218" s="106" t="s">
        <v>1522</v>
      </c>
      <c r="B218" s="84" t="s">
        <v>153</v>
      </c>
    </row>
    <row r="219" ht="19.5" customHeight="1" spans="1:2">
      <c r="A219" s="106" t="s">
        <v>1523</v>
      </c>
      <c r="B219" s="84" t="s">
        <v>153</v>
      </c>
    </row>
    <row r="220" ht="19.5" customHeight="1" spans="1:2">
      <c r="A220" s="106" t="s">
        <v>1524</v>
      </c>
      <c r="B220" s="84" t="s">
        <v>153</v>
      </c>
    </row>
    <row r="221" ht="19.5" customHeight="1" spans="1:2">
      <c r="A221" s="106" t="s">
        <v>1525</v>
      </c>
      <c r="B221" s="84" t="s">
        <v>153</v>
      </c>
    </row>
    <row r="222" ht="19.5" customHeight="1" spans="1:2">
      <c r="A222" s="106" t="s">
        <v>1526</v>
      </c>
      <c r="B222" s="84" t="s">
        <v>153</v>
      </c>
    </row>
    <row r="223" ht="19.5" customHeight="1" spans="1:2">
      <c r="A223" s="106" t="s">
        <v>1527</v>
      </c>
      <c r="B223" s="84" t="s">
        <v>153</v>
      </c>
    </row>
    <row r="224" ht="19.5" customHeight="1" spans="1:2">
      <c r="A224" s="106" t="s">
        <v>1528</v>
      </c>
      <c r="B224" s="84" t="s">
        <v>153</v>
      </c>
    </row>
    <row r="225" ht="19.5" customHeight="1" spans="1:2">
      <c r="A225" s="106" t="s">
        <v>1529</v>
      </c>
      <c r="B225" s="84" t="s">
        <v>153</v>
      </c>
    </row>
    <row r="226" ht="19.5" customHeight="1" spans="1:2">
      <c r="A226" s="106" t="s">
        <v>1530</v>
      </c>
      <c r="B226" s="84" t="s">
        <v>153</v>
      </c>
    </row>
    <row r="227" ht="19.5" customHeight="1" spans="1:2">
      <c r="A227" s="106" t="s">
        <v>1531</v>
      </c>
      <c r="B227" s="84" t="s">
        <v>153</v>
      </c>
    </row>
    <row r="228" ht="19.5" customHeight="1" spans="1:2">
      <c r="A228" s="106" t="s">
        <v>1532</v>
      </c>
      <c r="B228" s="84" t="s">
        <v>153</v>
      </c>
    </row>
    <row r="229" ht="19.5" customHeight="1" spans="1:2">
      <c r="A229" s="106" t="s">
        <v>1533</v>
      </c>
      <c r="B229" s="84" t="s">
        <v>153</v>
      </c>
    </row>
    <row r="230" ht="19.5" customHeight="1" spans="1:2">
      <c r="A230" s="106" t="s">
        <v>1534</v>
      </c>
      <c r="B230" s="84" t="s">
        <v>153</v>
      </c>
    </row>
    <row r="231" ht="19.5" customHeight="1" spans="1:2">
      <c r="A231" s="106" t="s">
        <v>1535</v>
      </c>
      <c r="B231" s="84" t="s">
        <v>153</v>
      </c>
    </row>
    <row r="232" ht="19.5" customHeight="1" spans="1:2">
      <c r="A232" s="106" t="s">
        <v>1536</v>
      </c>
      <c r="B232" s="84" t="s">
        <v>153</v>
      </c>
    </row>
    <row r="233" ht="19.5" customHeight="1" spans="1:2">
      <c r="A233" s="106" t="s">
        <v>1537</v>
      </c>
      <c r="B233" s="84" t="s">
        <v>153</v>
      </c>
    </row>
    <row r="234" ht="19.5" customHeight="1" spans="1:2">
      <c r="A234" s="110" t="s">
        <v>1103</v>
      </c>
      <c r="B234" s="111">
        <f>B12+B23+B26+B30+B198+B65+B47+B186</f>
        <v>5800</v>
      </c>
    </row>
  </sheetData>
  <sheetProtection formatCells="0" formatColumns="0" formatRows="0"/>
  <autoFilter ref="A4:AP234">
    <extLst/>
  </autoFilter>
  <mergeCells count="1">
    <mergeCell ref="A2:B2"/>
  </mergeCells>
  <printOptions horizontalCentered="1"/>
  <pageMargins left="0.708661417322835" right="0.708661417322835" top="0.354330708661417" bottom="0.31496062992126" header="0.31496062992126" footer="0.31496062992126"/>
  <pageSetup paperSize="9" orientation="landscape"/>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24"/>
  <sheetViews>
    <sheetView workbookViewId="0">
      <selection activeCell="C13" sqref="C13"/>
    </sheetView>
  </sheetViews>
  <sheetFormatPr defaultColWidth="12.1666666666667" defaultRowHeight="11.25" outlineLevelCol="1"/>
  <cols>
    <col min="1" max="1" width="75" customWidth="1"/>
    <col min="2" max="2" width="29.8333333333333" customWidth="1"/>
    <col min="3" max="3" width="28.6666666666667" customWidth="1"/>
    <col min="254" max="254" width="39.5" customWidth="1"/>
    <col min="255" max="255" width="16.3333333333333" customWidth="1"/>
    <col min="256" max="256" width="16" customWidth="1"/>
    <col min="257" max="257" width="14.3333333333333" customWidth="1"/>
    <col min="258" max="258" width="25.5" customWidth="1"/>
    <col min="259" max="259" width="28.6666666666667" customWidth="1"/>
    <col min="510" max="510" width="39.5" customWidth="1"/>
    <col min="511" max="511" width="16.3333333333333" customWidth="1"/>
    <col min="512" max="512" width="16" customWidth="1"/>
    <col min="513" max="513" width="14.3333333333333" customWidth="1"/>
    <col min="514" max="514" width="25.5" customWidth="1"/>
    <col min="515" max="515" width="28.6666666666667" customWidth="1"/>
    <col min="766" max="766" width="39.5" customWidth="1"/>
    <col min="767" max="767" width="16.3333333333333" customWidth="1"/>
    <col min="768" max="768" width="16" customWidth="1"/>
    <col min="769" max="769" width="14.3333333333333" customWidth="1"/>
    <col min="770" max="770" width="25.5" customWidth="1"/>
    <col min="771" max="771" width="28.6666666666667" customWidth="1"/>
    <col min="1022" max="1022" width="39.5" customWidth="1"/>
    <col min="1023" max="1023" width="16.3333333333333" customWidth="1"/>
    <col min="1024" max="1024" width="16" customWidth="1"/>
    <col min="1025" max="1025" width="14.3333333333333" customWidth="1"/>
    <col min="1026" max="1026" width="25.5" customWidth="1"/>
    <col min="1027" max="1027" width="28.6666666666667" customWidth="1"/>
    <col min="1278" max="1278" width="39.5" customWidth="1"/>
    <col min="1279" max="1279" width="16.3333333333333" customWidth="1"/>
    <col min="1280" max="1280" width="16" customWidth="1"/>
    <col min="1281" max="1281" width="14.3333333333333" customWidth="1"/>
    <col min="1282" max="1282" width="25.5" customWidth="1"/>
    <col min="1283" max="1283" width="28.6666666666667" customWidth="1"/>
    <col min="1534" max="1534" width="39.5" customWidth="1"/>
    <col min="1535" max="1535" width="16.3333333333333" customWidth="1"/>
    <col min="1536" max="1536" width="16" customWidth="1"/>
    <col min="1537" max="1537" width="14.3333333333333" customWidth="1"/>
    <col min="1538" max="1538" width="25.5" customWidth="1"/>
    <col min="1539" max="1539" width="28.6666666666667" customWidth="1"/>
    <col min="1790" max="1790" width="39.5" customWidth="1"/>
    <col min="1791" max="1791" width="16.3333333333333" customWidth="1"/>
    <col min="1792" max="1792" width="16" customWidth="1"/>
    <col min="1793" max="1793" width="14.3333333333333" customWidth="1"/>
    <col min="1794" max="1794" width="25.5" customWidth="1"/>
    <col min="1795" max="1795" width="28.6666666666667" customWidth="1"/>
    <col min="2046" max="2046" width="39.5" customWidth="1"/>
    <col min="2047" max="2047" width="16.3333333333333" customWidth="1"/>
    <col min="2048" max="2048" width="16" customWidth="1"/>
    <col min="2049" max="2049" width="14.3333333333333" customWidth="1"/>
    <col min="2050" max="2050" width="25.5" customWidth="1"/>
    <col min="2051" max="2051" width="28.6666666666667" customWidth="1"/>
    <col min="2302" max="2302" width="39.5" customWidth="1"/>
    <col min="2303" max="2303" width="16.3333333333333" customWidth="1"/>
    <col min="2304" max="2304" width="16" customWidth="1"/>
    <col min="2305" max="2305" width="14.3333333333333" customWidth="1"/>
    <col min="2306" max="2306" width="25.5" customWidth="1"/>
    <col min="2307" max="2307" width="28.6666666666667" customWidth="1"/>
    <col min="2558" max="2558" width="39.5" customWidth="1"/>
    <col min="2559" max="2559" width="16.3333333333333" customWidth="1"/>
    <col min="2560" max="2560" width="16" customWidth="1"/>
    <col min="2561" max="2561" width="14.3333333333333" customWidth="1"/>
    <col min="2562" max="2562" width="25.5" customWidth="1"/>
    <col min="2563" max="2563" width="28.6666666666667" customWidth="1"/>
    <col min="2814" max="2814" width="39.5" customWidth="1"/>
    <col min="2815" max="2815" width="16.3333333333333" customWidth="1"/>
    <col min="2816" max="2816" width="16" customWidth="1"/>
    <col min="2817" max="2817" width="14.3333333333333" customWidth="1"/>
    <col min="2818" max="2818" width="25.5" customWidth="1"/>
    <col min="2819" max="2819" width="28.6666666666667" customWidth="1"/>
    <col min="3070" max="3070" width="39.5" customWidth="1"/>
    <col min="3071" max="3071" width="16.3333333333333" customWidth="1"/>
    <col min="3072" max="3072" width="16" customWidth="1"/>
    <col min="3073" max="3073" width="14.3333333333333" customWidth="1"/>
    <col min="3074" max="3074" width="25.5" customWidth="1"/>
    <col min="3075" max="3075" width="28.6666666666667" customWidth="1"/>
    <col min="3326" max="3326" width="39.5" customWidth="1"/>
    <col min="3327" max="3327" width="16.3333333333333" customWidth="1"/>
    <col min="3328" max="3328" width="16" customWidth="1"/>
    <col min="3329" max="3329" width="14.3333333333333" customWidth="1"/>
    <col min="3330" max="3330" width="25.5" customWidth="1"/>
    <col min="3331" max="3331" width="28.6666666666667" customWidth="1"/>
    <col min="3582" max="3582" width="39.5" customWidth="1"/>
    <col min="3583" max="3583" width="16.3333333333333" customWidth="1"/>
    <col min="3584" max="3584" width="16" customWidth="1"/>
    <col min="3585" max="3585" width="14.3333333333333" customWidth="1"/>
    <col min="3586" max="3586" width="25.5" customWidth="1"/>
    <col min="3587" max="3587" width="28.6666666666667" customWidth="1"/>
    <col min="3838" max="3838" width="39.5" customWidth="1"/>
    <col min="3839" max="3839" width="16.3333333333333" customWidth="1"/>
    <col min="3840" max="3840" width="16" customWidth="1"/>
    <col min="3841" max="3841" width="14.3333333333333" customWidth="1"/>
    <col min="3842" max="3842" width="25.5" customWidth="1"/>
    <col min="3843" max="3843" width="28.6666666666667" customWidth="1"/>
    <col min="4094" max="4094" width="39.5" customWidth="1"/>
    <col min="4095" max="4095" width="16.3333333333333" customWidth="1"/>
    <col min="4096" max="4096" width="16" customWidth="1"/>
    <col min="4097" max="4097" width="14.3333333333333" customWidth="1"/>
    <col min="4098" max="4098" width="25.5" customWidth="1"/>
    <col min="4099" max="4099" width="28.6666666666667" customWidth="1"/>
    <col min="4350" max="4350" width="39.5" customWidth="1"/>
    <col min="4351" max="4351" width="16.3333333333333" customWidth="1"/>
    <col min="4352" max="4352" width="16" customWidth="1"/>
    <col min="4353" max="4353" width="14.3333333333333" customWidth="1"/>
    <col min="4354" max="4354" width="25.5" customWidth="1"/>
    <col min="4355" max="4355" width="28.6666666666667" customWidth="1"/>
    <col min="4606" max="4606" width="39.5" customWidth="1"/>
    <col min="4607" max="4607" width="16.3333333333333" customWidth="1"/>
    <col min="4608" max="4608" width="16" customWidth="1"/>
    <col min="4609" max="4609" width="14.3333333333333" customWidth="1"/>
    <col min="4610" max="4610" width="25.5" customWidth="1"/>
    <col min="4611" max="4611" width="28.6666666666667" customWidth="1"/>
    <col min="4862" max="4862" width="39.5" customWidth="1"/>
    <col min="4863" max="4863" width="16.3333333333333" customWidth="1"/>
    <col min="4864" max="4864" width="16" customWidth="1"/>
    <col min="4865" max="4865" width="14.3333333333333" customWidth="1"/>
    <col min="4866" max="4866" width="25.5" customWidth="1"/>
    <col min="4867" max="4867" width="28.6666666666667" customWidth="1"/>
    <col min="5118" max="5118" width="39.5" customWidth="1"/>
    <col min="5119" max="5119" width="16.3333333333333" customWidth="1"/>
    <col min="5120" max="5120" width="16" customWidth="1"/>
    <col min="5121" max="5121" width="14.3333333333333" customWidth="1"/>
    <col min="5122" max="5122" width="25.5" customWidth="1"/>
    <col min="5123" max="5123" width="28.6666666666667" customWidth="1"/>
    <col min="5374" max="5374" width="39.5" customWidth="1"/>
    <col min="5375" max="5375" width="16.3333333333333" customWidth="1"/>
    <col min="5376" max="5376" width="16" customWidth="1"/>
    <col min="5377" max="5377" width="14.3333333333333" customWidth="1"/>
    <col min="5378" max="5378" width="25.5" customWidth="1"/>
    <col min="5379" max="5379" width="28.6666666666667" customWidth="1"/>
    <col min="5630" max="5630" width="39.5" customWidth="1"/>
    <col min="5631" max="5631" width="16.3333333333333" customWidth="1"/>
    <col min="5632" max="5632" width="16" customWidth="1"/>
    <col min="5633" max="5633" width="14.3333333333333" customWidth="1"/>
    <col min="5634" max="5634" width="25.5" customWidth="1"/>
    <col min="5635" max="5635" width="28.6666666666667" customWidth="1"/>
    <col min="5886" max="5886" width="39.5" customWidth="1"/>
    <col min="5887" max="5887" width="16.3333333333333" customWidth="1"/>
    <col min="5888" max="5888" width="16" customWidth="1"/>
    <col min="5889" max="5889" width="14.3333333333333" customWidth="1"/>
    <col min="5890" max="5890" width="25.5" customWidth="1"/>
    <col min="5891" max="5891" width="28.6666666666667" customWidth="1"/>
    <col min="6142" max="6142" width="39.5" customWidth="1"/>
    <col min="6143" max="6143" width="16.3333333333333" customWidth="1"/>
    <col min="6144" max="6144" width="16" customWidth="1"/>
    <col min="6145" max="6145" width="14.3333333333333" customWidth="1"/>
    <col min="6146" max="6146" width="25.5" customWidth="1"/>
    <col min="6147" max="6147" width="28.6666666666667" customWidth="1"/>
    <col min="6398" max="6398" width="39.5" customWidth="1"/>
    <col min="6399" max="6399" width="16.3333333333333" customWidth="1"/>
    <col min="6400" max="6400" width="16" customWidth="1"/>
    <col min="6401" max="6401" width="14.3333333333333" customWidth="1"/>
    <col min="6402" max="6402" width="25.5" customWidth="1"/>
    <col min="6403" max="6403" width="28.6666666666667" customWidth="1"/>
    <col min="6654" max="6654" width="39.5" customWidth="1"/>
    <col min="6655" max="6655" width="16.3333333333333" customWidth="1"/>
    <col min="6656" max="6656" width="16" customWidth="1"/>
    <col min="6657" max="6657" width="14.3333333333333" customWidth="1"/>
    <col min="6658" max="6658" width="25.5" customWidth="1"/>
    <col min="6659" max="6659" width="28.6666666666667" customWidth="1"/>
    <col min="6910" max="6910" width="39.5" customWidth="1"/>
    <col min="6911" max="6911" width="16.3333333333333" customWidth="1"/>
    <col min="6912" max="6912" width="16" customWidth="1"/>
    <col min="6913" max="6913" width="14.3333333333333" customWidth="1"/>
    <col min="6914" max="6914" width="25.5" customWidth="1"/>
    <col min="6915" max="6915" width="28.6666666666667" customWidth="1"/>
    <col min="7166" max="7166" width="39.5" customWidth="1"/>
    <col min="7167" max="7167" width="16.3333333333333" customWidth="1"/>
    <col min="7168" max="7168" width="16" customWidth="1"/>
    <col min="7169" max="7169" width="14.3333333333333" customWidth="1"/>
    <col min="7170" max="7170" width="25.5" customWidth="1"/>
    <col min="7171" max="7171" width="28.6666666666667" customWidth="1"/>
    <col min="7422" max="7422" width="39.5" customWidth="1"/>
    <col min="7423" max="7423" width="16.3333333333333" customWidth="1"/>
    <col min="7424" max="7424" width="16" customWidth="1"/>
    <col min="7425" max="7425" width="14.3333333333333" customWidth="1"/>
    <col min="7426" max="7426" width="25.5" customWidth="1"/>
    <col min="7427" max="7427" width="28.6666666666667" customWidth="1"/>
    <col min="7678" max="7678" width="39.5" customWidth="1"/>
    <col min="7679" max="7679" width="16.3333333333333" customWidth="1"/>
    <col min="7680" max="7680" width="16" customWidth="1"/>
    <col min="7681" max="7681" width="14.3333333333333" customWidth="1"/>
    <col min="7682" max="7682" width="25.5" customWidth="1"/>
    <col min="7683" max="7683" width="28.6666666666667" customWidth="1"/>
    <col min="7934" max="7934" width="39.5" customWidth="1"/>
    <col min="7935" max="7935" width="16.3333333333333" customWidth="1"/>
    <col min="7936" max="7936" width="16" customWidth="1"/>
    <col min="7937" max="7937" width="14.3333333333333" customWidth="1"/>
    <col min="7938" max="7938" width="25.5" customWidth="1"/>
    <col min="7939" max="7939" width="28.6666666666667" customWidth="1"/>
    <col min="8190" max="8190" width="39.5" customWidth="1"/>
    <col min="8191" max="8191" width="16.3333333333333" customWidth="1"/>
    <col min="8192" max="8192" width="16" customWidth="1"/>
    <col min="8193" max="8193" width="14.3333333333333" customWidth="1"/>
    <col min="8194" max="8194" width="25.5" customWidth="1"/>
    <col min="8195" max="8195" width="28.6666666666667" customWidth="1"/>
    <col min="8446" max="8446" width="39.5" customWidth="1"/>
    <col min="8447" max="8447" width="16.3333333333333" customWidth="1"/>
    <col min="8448" max="8448" width="16" customWidth="1"/>
    <col min="8449" max="8449" width="14.3333333333333" customWidth="1"/>
    <col min="8450" max="8450" width="25.5" customWidth="1"/>
    <col min="8451" max="8451" width="28.6666666666667" customWidth="1"/>
    <col min="8702" max="8702" width="39.5" customWidth="1"/>
    <col min="8703" max="8703" width="16.3333333333333" customWidth="1"/>
    <col min="8704" max="8704" width="16" customWidth="1"/>
    <col min="8705" max="8705" width="14.3333333333333" customWidth="1"/>
    <col min="8706" max="8706" width="25.5" customWidth="1"/>
    <col min="8707" max="8707" width="28.6666666666667" customWidth="1"/>
    <col min="8958" max="8958" width="39.5" customWidth="1"/>
    <col min="8959" max="8959" width="16.3333333333333" customWidth="1"/>
    <col min="8960" max="8960" width="16" customWidth="1"/>
    <col min="8961" max="8961" width="14.3333333333333" customWidth="1"/>
    <col min="8962" max="8962" width="25.5" customWidth="1"/>
    <col min="8963" max="8963" width="28.6666666666667" customWidth="1"/>
    <col min="9214" max="9214" width="39.5" customWidth="1"/>
    <col min="9215" max="9215" width="16.3333333333333" customWidth="1"/>
    <col min="9216" max="9216" width="16" customWidth="1"/>
    <col min="9217" max="9217" width="14.3333333333333" customWidth="1"/>
    <col min="9218" max="9218" width="25.5" customWidth="1"/>
    <col min="9219" max="9219" width="28.6666666666667" customWidth="1"/>
    <col min="9470" max="9470" width="39.5" customWidth="1"/>
    <col min="9471" max="9471" width="16.3333333333333" customWidth="1"/>
    <col min="9472" max="9472" width="16" customWidth="1"/>
    <col min="9473" max="9473" width="14.3333333333333" customWidth="1"/>
    <col min="9474" max="9474" width="25.5" customWidth="1"/>
    <col min="9475" max="9475" width="28.6666666666667" customWidth="1"/>
    <col min="9726" max="9726" width="39.5" customWidth="1"/>
    <col min="9727" max="9727" width="16.3333333333333" customWidth="1"/>
    <col min="9728" max="9728" width="16" customWidth="1"/>
    <col min="9729" max="9729" width="14.3333333333333" customWidth="1"/>
    <col min="9730" max="9730" width="25.5" customWidth="1"/>
    <col min="9731" max="9731" width="28.6666666666667" customWidth="1"/>
    <col min="9982" max="9982" width="39.5" customWidth="1"/>
    <col min="9983" max="9983" width="16.3333333333333" customWidth="1"/>
    <col min="9984" max="9984" width="16" customWidth="1"/>
    <col min="9985" max="9985" width="14.3333333333333" customWidth="1"/>
    <col min="9986" max="9986" width="25.5" customWidth="1"/>
    <col min="9987" max="9987" width="28.6666666666667" customWidth="1"/>
    <col min="10238" max="10238" width="39.5" customWidth="1"/>
    <col min="10239" max="10239" width="16.3333333333333" customWidth="1"/>
    <col min="10240" max="10240" width="16" customWidth="1"/>
    <col min="10241" max="10241" width="14.3333333333333" customWidth="1"/>
    <col min="10242" max="10242" width="25.5" customWidth="1"/>
    <col min="10243" max="10243" width="28.6666666666667" customWidth="1"/>
    <col min="10494" max="10494" width="39.5" customWidth="1"/>
    <col min="10495" max="10495" width="16.3333333333333" customWidth="1"/>
    <col min="10496" max="10496" width="16" customWidth="1"/>
    <col min="10497" max="10497" width="14.3333333333333" customWidth="1"/>
    <col min="10498" max="10498" width="25.5" customWidth="1"/>
    <col min="10499" max="10499" width="28.6666666666667" customWidth="1"/>
    <col min="10750" max="10750" width="39.5" customWidth="1"/>
    <col min="10751" max="10751" width="16.3333333333333" customWidth="1"/>
    <col min="10752" max="10752" width="16" customWidth="1"/>
    <col min="10753" max="10753" width="14.3333333333333" customWidth="1"/>
    <col min="10754" max="10754" width="25.5" customWidth="1"/>
    <col min="10755" max="10755" width="28.6666666666667" customWidth="1"/>
    <col min="11006" max="11006" width="39.5" customWidth="1"/>
    <col min="11007" max="11007" width="16.3333333333333" customWidth="1"/>
    <col min="11008" max="11008" width="16" customWidth="1"/>
    <col min="11009" max="11009" width="14.3333333333333" customWidth="1"/>
    <col min="11010" max="11010" width="25.5" customWidth="1"/>
    <col min="11011" max="11011" width="28.6666666666667" customWidth="1"/>
    <col min="11262" max="11262" width="39.5" customWidth="1"/>
    <col min="11263" max="11263" width="16.3333333333333" customWidth="1"/>
    <col min="11264" max="11264" width="16" customWidth="1"/>
    <col min="11265" max="11265" width="14.3333333333333" customWidth="1"/>
    <col min="11266" max="11266" width="25.5" customWidth="1"/>
    <col min="11267" max="11267" width="28.6666666666667" customWidth="1"/>
    <col min="11518" max="11518" width="39.5" customWidth="1"/>
    <col min="11519" max="11519" width="16.3333333333333" customWidth="1"/>
    <col min="11520" max="11520" width="16" customWidth="1"/>
    <col min="11521" max="11521" width="14.3333333333333" customWidth="1"/>
    <col min="11522" max="11522" width="25.5" customWidth="1"/>
    <col min="11523" max="11523" width="28.6666666666667" customWidth="1"/>
    <col min="11774" max="11774" width="39.5" customWidth="1"/>
    <col min="11775" max="11775" width="16.3333333333333" customWidth="1"/>
    <col min="11776" max="11776" width="16" customWidth="1"/>
    <col min="11777" max="11777" width="14.3333333333333" customWidth="1"/>
    <col min="11778" max="11778" width="25.5" customWidth="1"/>
    <col min="11779" max="11779" width="28.6666666666667" customWidth="1"/>
    <col min="12030" max="12030" width="39.5" customWidth="1"/>
    <col min="12031" max="12031" width="16.3333333333333" customWidth="1"/>
    <col min="12032" max="12032" width="16" customWidth="1"/>
    <col min="12033" max="12033" width="14.3333333333333" customWidth="1"/>
    <col min="12034" max="12034" width="25.5" customWidth="1"/>
    <col min="12035" max="12035" width="28.6666666666667" customWidth="1"/>
    <col min="12286" max="12286" width="39.5" customWidth="1"/>
    <col min="12287" max="12287" width="16.3333333333333" customWidth="1"/>
    <col min="12288" max="12288" width="16" customWidth="1"/>
    <col min="12289" max="12289" width="14.3333333333333" customWidth="1"/>
    <col min="12290" max="12290" width="25.5" customWidth="1"/>
    <col min="12291" max="12291" width="28.6666666666667" customWidth="1"/>
    <col min="12542" max="12542" width="39.5" customWidth="1"/>
    <col min="12543" max="12543" width="16.3333333333333" customWidth="1"/>
    <col min="12544" max="12544" width="16" customWidth="1"/>
    <col min="12545" max="12545" width="14.3333333333333" customWidth="1"/>
    <col min="12546" max="12546" width="25.5" customWidth="1"/>
    <col min="12547" max="12547" width="28.6666666666667" customWidth="1"/>
    <col min="12798" max="12798" width="39.5" customWidth="1"/>
    <col min="12799" max="12799" width="16.3333333333333" customWidth="1"/>
    <col min="12800" max="12800" width="16" customWidth="1"/>
    <col min="12801" max="12801" width="14.3333333333333" customWidth="1"/>
    <col min="12802" max="12802" width="25.5" customWidth="1"/>
    <col min="12803" max="12803" width="28.6666666666667" customWidth="1"/>
    <col min="13054" max="13054" width="39.5" customWidth="1"/>
    <col min="13055" max="13055" width="16.3333333333333" customWidth="1"/>
    <col min="13056" max="13056" width="16" customWidth="1"/>
    <col min="13057" max="13057" width="14.3333333333333" customWidth="1"/>
    <col min="13058" max="13058" width="25.5" customWidth="1"/>
    <col min="13059" max="13059" width="28.6666666666667" customWidth="1"/>
    <col min="13310" max="13310" width="39.5" customWidth="1"/>
    <col min="13311" max="13311" width="16.3333333333333" customWidth="1"/>
    <col min="13312" max="13312" width="16" customWidth="1"/>
    <col min="13313" max="13313" width="14.3333333333333" customWidth="1"/>
    <col min="13314" max="13314" width="25.5" customWidth="1"/>
    <col min="13315" max="13315" width="28.6666666666667" customWidth="1"/>
    <col min="13566" max="13566" width="39.5" customWidth="1"/>
    <col min="13567" max="13567" width="16.3333333333333" customWidth="1"/>
    <col min="13568" max="13568" width="16" customWidth="1"/>
    <col min="13569" max="13569" width="14.3333333333333" customWidth="1"/>
    <col min="13570" max="13570" width="25.5" customWidth="1"/>
    <col min="13571" max="13571" width="28.6666666666667" customWidth="1"/>
    <col min="13822" max="13822" width="39.5" customWidth="1"/>
    <col min="13823" max="13823" width="16.3333333333333" customWidth="1"/>
    <col min="13824" max="13824" width="16" customWidth="1"/>
    <col min="13825" max="13825" width="14.3333333333333" customWidth="1"/>
    <col min="13826" max="13826" width="25.5" customWidth="1"/>
    <col min="13827" max="13827" width="28.6666666666667" customWidth="1"/>
    <col min="14078" max="14078" width="39.5" customWidth="1"/>
    <col min="14079" max="14079" width="16.3333333333333" customWidth="1"/>
    <col min="14080" max="14080" width="16" customWidth="1"/>
    <col min="14081" max="14081" width="14.3333333333333" customWidth="1"/>
    <col min="14082" max="14082" width="25.5" customWidth="1"/>
    <col min="14083" max="14083" width="28.6666666666667" customWidth="1"/>
    <col min="14334" max="14334" width="39.5" customWidth="1"/>
    <col min="14335" max="14335" width="16.3333333333333" customWidth="1"/>
    <col min="14336" max="14336" width="16" customWidth="1"/>
    <col min="14337" max="14337" width="14.3333333333333" customWidth="1"/>
    <col min="14338" max="14338" width="25.5" customWidth="1"/>
    <col min="14339" max="14339" width="28.6666666666667" customWidth="1"/>
    <col min="14590" max="14590" width="39.5" customWidth="1"/>
    <col min="14591" max="14591" width="16.3333333333333" customWidth="1"/>
    <col min="14592" max="14592" width="16" customWidth="1"/>
    <col min="14593" max="14593" width="14.3333333333333" customWidth="1"/>
    <col min="14594" max="14594" width="25.5" customWidth="1"/>
    <col min="14595" max="14595" width="28.6666666666667" customWidth="1"/>
    <col min="14846" max="14846" width="39.5" customWidth="1"/>
    <col min="14847" max="14847" width="16.3333333333333" customWidth="1"/>
    <col min="14848" max="14848" width="16" customWidth="1"/>
    <col min="14849" max="14849" width="14.3333333333333" customWidth="1"/>
    <col min="14850" max="14850" width="25.5" customWidth="1"/>
    <col min="14851" max="14851" width="28.6666666666667" customWidth="1"/>
    <col min="15102" max="15102" width="39.5" customWidth="1"/>
    <col min="15103" max="15103" width="16.3333333333333" customWidth="1"/>
    <col min="15104" max="15104" width="16" customWidth="1"/>
    <col min="15105" max="15105" width="14.3333333333333" customWidth="1"/>
    <col min="15106" max="15106" width="25.5" customWidth="1"/>
    <col min="15107" max="15107" width="28.6666666666667" customWidth="1"/>
    <col min="15358" max="15358" width="39.5" customWidth="1"/>
    <col min="15359" max="15359" width="16.3333333333333" customWidth="1"/>
    <col min="15360" max="15360" width="16" customWidth="1"/>
    <col min="15361" max="15361" width="14.3333333333333" customWidth="1"/>
    <col min="15362" max="15362" width="25.5" customWidth="1"/>
    <col min="15363" max="15363" width="28.6666666666667" customWidth="1"/>
    <col min="15614" max="15614" width="39.5" customWidth="1"/>
    <col min="15615" max="15615" width="16.3333333333333" customWidth="1"/>
    <col min="15616" max="15616" width="16" customWidth="1"/>
    <col min="15617" max="15617" width="14.3333333333333" customWidth="1"/>
    <col min="15618" max="15618" width="25.5" customWidth="1"/>
    <col min="15619" max="15619" width="28.6666666666667" customWidth="1"/>
    <col min="15870" max="15870" width="39.5" customWidth="1"/>
    <col min="15871" max="15871" width="16.3333333333333" customWidth="1"/>
    <col min="15872" max="15872" width="16" customWidth="1"/>
    <col min="15873" max="15873" width="14.3333333333333" customWidth="1"/>
    <col min="15874" max="15874" width="25.5" customWidth="1"/>
    <col min="15875" max="15875" width="28.6666666666667" customWidth="1"/>
    <col min="16126" max="16126" width="39.5" customWidth="1"/>
    <col min="16127" max="16127" width="16.3333333333333" customWidth="1"/>
    <col min="16128" max="16128" width="16" customWidth="1"/>
    <col min="16129" max="16129" width="14.3333333333333" customWidth="1"/>
    <col min="16130" max="16130" width="25.5" customWidth="1"/>
    <col min="16131" max="16131" width="28.6666666666667" customWidth="1"/>
  </cols>
  <sheetData>
    <row r="1" ht="19.5" customHeight="1" spans="1:1">
      <c r="A1" s="73" t="s">
        <v>24</v>
      </c>
    </row>
    <row r="2" ht="33" customHeight="1" spans="1:2">
      <c r="A2" s="89" t="s">
        <v>25</v>
      </c>
      <c r="B2" s="89"/>
    </row>
    <row r="3" ht="19.5" customHeight="1" spans="1:2">
      <c r="A3" s="90"/>
      <c r="B3" s="91" t="s">
        <v>61</v>
      </c>
    </row>
    <row r="4" ht="36" customHeight="1" spans="1:2">
      <c r="A4" s="92" t="s">
        <v>1293</v>
      </c>
      <c r="B4" s="63" t="s">
        <v>63</v>
      </c>
    </row>
    <row r="5" ht="19.5" customHeight="1" spans="1:2">
      <c r="A5" s="93" t="s">
        <v>1294</v>
      </c>
      <c r="B5" s="94"/>
    </row>
    <row r="6" ht="19.5" customHeight="1" spans="1:2">
      <c r="A6" s="93" t="s">
        <v>1538</v>
      </c>
      <c r="B6" s="95"/>
    </row>
    <row r="7" ht="19.5" customHeight="1" spans="1:2">
      <c r="A7" s="93" t="s">
        <v>1296</v>
      </c>
      <c r="B7" s="96"/>
    </row>
    <row r="8" ht="19.5" customHeight="1" spans="1:2">
      <c r="A8" s="93" t="s">
        <v>1297</v>
      </c>
      <c r="B8" s="95"/>
    </row>
    <row r="9" ht="19.5" customHeight="1" spans="1:2">
      <c r="A9" s="93" t="s">
        <v>1298</v>
      </c>
      <c r="B9" s="95"/>
    </row>
    <row r="10" ht="19.5" customHeight="1" spans="1:2">
      <c r="A10" s="97" t="s">
        <v>1539</v>
      </c>
      <c r="B10" s="95"/>
    </row>
    <row r="11" ht="19.5" customHeight="1" spans="1:2">
      <c r="A11" s="97" t="s">
        <v>1540</v>
      </c>
      <c r="B11" s="95"/>
    </row>
    <row r="12" ht="19.5" customHeight="1" spans="1:2">
      <c r="A12" s="97" t="s">
        <v>1541</v>
      </c>
      <c r="B12" s="95">
        <v>400</v>
      </c>
    </row>
    <row r="13" ht="19.5" customHeight="1" spans="1:2">
      <c r="A13" s="97" t="s">
        <v>1542</v>
      </c>
      <c r="B13" s="95"/>
    </row>
    <row r="14" ht="19.5" customHeight="1" spans="1:2">
      <c r="A14" s="97"/>
      <c r="B14" s="94"/>
    </row>
    <row r="15" ht="19.5" customHeight="1" spans="1:2">
      <c r="A15" s="97"/>
      <c r="B15" s="94"/>
    </row>
    <row r="16" ht="19.5" customHeight="1" spans="1:2">
      <c r="A16" s="97"/>
      <c r="B16" s="94"/>
    </row>
    <row r="17" ht="19.5" customHeight="1" spans="1:2">
      <c r="A17" s="97"/>
      <c r="B17" s="94"/>
    </row>
    <row r="18" ht="19.5" customHeight="1" spans="1:2">
      <c r="A18" s="97"/>
      <c r="B18" s="94"/>
    </row>
    <row r="19" ht="19.5" customHeight="1" spans="1:2">
      <c r="A19" s="97"/>
      <c r="B19" s="94"/>
    </row>
    <row r="20" ht="19.5" customHeight="1" spans="1:2">
      <c r="A20" s="97"/>
      <c r="B20" s="94"/>
    </row>
    <row r="21" ht="19.5" customHeight="1" spans="1:2">
      <c r="A21" s="97"/>
      <c r="B21" s="94"/>
    </row>
    <row r="22" ht="19.5" customHeight="1" spans="1:2">
      <c r="A22" s="98" t="s">
        <v>1339</v>
      </c>
      <c r="B22" s="99">
        <f>SUM(B5:B21)</f>
        <v>400</v>
      </c>
    </row>
    <row r="23" ht="19.5" customHeight="1"/>
    <row r="24" ht="31.5" customHeight="1" spans="1:2">
      <c r="A24" s="100"/>
      <c r="B24" s="101"/>
    </row>
  </sheetData>
  <mergeCells count="1">
    <mergeCell ref="A2:B2"/>
  </mergeCells>
  <printOptions horizontalCentered="1"/>
  <pageMargins left="0.708661417322835" right="0.708661417322835" top="0.354330708661417" bottom="0.31496062992126" header="0.31496062992126" footer="0.31496062992126"/>
  <pageSetup paperSize="9" scale="96" orientation="landscape"/>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9"/>
  <sheetViews>
    <sheetView showGridLines="0" showZeros="0" workbookViewId="0">
      <selection activeCell="B5" sqref="B5"/>
    </sheetView>
  </sheetViews>
  <sheetFormatPr defaultColWidth="9" defaultRowHeight="11.25" outlineLevelCol="1"/>
  <cols>
    <col min="1" max="1" width="62.1666666666667" customWidth="1"/>
    <col min="2" max="2" width="29.8333333333333" customWidth="1"/>
    <col min="3" max="5" width="12" customWidth="1"/>
    <col min="6" max="6" width="7.5" customWidth="1"/>
    <col min="7" max="7" width="1" customWidth="1"/>
    <col min="8" max="8" width="13.5" customWidth="1"/>
    <col min="9" max="9" width="7.83333333333333" customWidth="1"/>
  </cols>
  <sheetData>
    <row r="1" ht="19.5" customHeight="1" spans="1:1">
      <c r="A1" s="73" t="s">
        <v>26</v>
      </c>
    </row>
    <row r="2" ht="33" customHeight="1" spans="1:2">
      <c r="A2" s="79" t="s">
        <v>27</v>
      </c>
      <c r="B2" s="79"/>
    </row>
    <row r="3" ht="19.5" customHeight="1" spans="1:2">
      <c r="A3" s="80"/>
      <c r="B3" s="81" t="s">
        <v>61</v>
      </c>
    </row>
    <row r="4" ht="36" customHeight="1" spans="1:2">
      <c r="A4" s="82" t="s">
        <v>1266</v>
      </c>
      <c r="B4" s="82" t="s">
        <v>63</v>
      </c>
    </row>
    <row r="5" ht="19.5" customHeight="1" spans="1:2">
      <c r="A5" s="83" t="s">
        <v>1270</v>
      </c>
      <c r="B5" s="84">
        <v>400</v>
      </c>
    </row>
    <row r="6" ht="19.5" customHeight="1" spans="1:2">
      <c r="A6" s="83"/>
      <c r="B6" s="85"/>
    </row>
    <row r="7" ht="19.5" customHeight="1" spans="1:2">
      <c r="A7" s="83"/>
      <c r="B7" s="85"/>
    </row>
    <row r="8" ht="19.5" customHeight="1" spans="1:2">
      <c r="A8" s="86" t="s">
        <v>1543</v>
      </c>
      <c r="B8" s="87"/>
    </row>
    <row r="9" ht="19.5" customHeight="1" spans="1:2">
      <c r="A9" s="82" t="s">
        <v>1264</v>
      </c>
      <c r="B9" s="88">
        <v>400</v>
      </c>
    </row>
  </sheetData>
  <sheetProtection formatCells="0" formatColumns="0" formatRows="0"/>
  <mergeCells count="1">
    <mergeCell ref="A2:B2"/>
  </mergeCells>
  <printOptions horizontalCentered="1"/>
  <pageMargins left="0.708661417322835" right="0.708661417322835" top="0.354330708661417" bottom="0.31496062992126" header="0.31496062992126" footer="0.31496062992126"/>
  <pageSetup paperSize="9" orientation="landscape"/>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5"/>
  <sheetViews>
    <sheetView workbookViewId="0">
      <selection activeCell="I13" sqref="I13"/>
    </sheetView>
  </sheetViews>
  <sheetFormatPr defaultColWidth="9" defaultRowHeight="11.25" outlineLevelCol="1"/>
  <cols>
    <col min="1" max="1" width="53.8333333333333" customWidth="1"/>
    <col min="2" max="2" width="29.8333333333333" customWidth="1"/>
    <col min="3" max="197" width="9.33333333333333"/>
    <col min="198" max="198" width="49.5" customWidth="1"/>
    <col min="199" max="199" width="16.1666666666667" customWidth="1"/>
    <col min="200" max="200" width="15.1666666666667" customWidth="1"/>
    <col min="201" max="201" width="14.5" customWidth="1"/>
    <col min="202" max="257" width="9" hidden="1" customWidth="1"/>
    <col min="258" max="453" width="9.33333333333333"/>
    <col min="454" max="454" width="49.5" customWidth="1"/>
    <col min="455" max="455" width="16.1666666666667" customWidth="1"/>
    <col min="456" max="456" width="15.1666666666667" customWidth="1"/>
    <col min="457" max="457" width="14.5" customWidth="1"/>
    <col min="458" max="513" width="9" hidden="1" customWidth="1"/>
    <col min="514" max="709" width="9.33333333333333"/>
    <col min="710" max="710" width="49.5" customWidth="1"/>
    <col min="711" max="711" width="16.1666666666667" customWidth="1"/>
    <col min="712" max="712" width="15.1666666666667" customWidth="1"/>
    <col min="713" max="713" width="14.5" customWidth="1"/>
    <col min="714" max="769" width="9" hidden="1" customWidth="1"/>
    <col min="770" max="965" width="9.33333333333333"/>
    <col min="966" max="966" width="49.5" customWidth="1"/>
    <col min="967" max="967" width="16.1666666666667" customWidth="1"/>
    <col min="968" max="968" width="15.1666666666667" customWidth="1"/>
    <col min="969" max="969" width="14.5" customWidth="1"/>
    <col min="970" max="1025" width="9" hidden="1" customWidth="1"/>
    <col min="1026" max="1221" width="9.33333333333333"/>
    <col min="1222" max="1222" width="49.5" customWidth="1"/>
    <col min="1223" max="1223" width="16.1666666666667" customWidth="1"/>
    <col min="1224" max="1224" width="15.1666666666667" customWidth="1"/>
    <col min="1225" max="1225" width="14.5" customWidth="1"/>
    <col min="1226" max="1281" width="9" hidden="1" customWidth="1"/>
    <col min="1282" max="1477" width="9.33333333333333"/>
    <col min="1478" max="1478" width="49.5" customWidth="1"/>
    <col min="1479" max="1479" width="16.1666666666667" customWidth="1"/>
    <col min="1480" max="1480" width="15.1666666666667" customWidth="1"/>
    <col min="1481" max="1481" width="14.5" customWidth="1"/>
    <col min="1482" max="1537" width="9" hidden="1" customWidth="1"/>
    <col min="1538" max="1733" width="9.33333333333333"/>
    <col min="1734" max="1734" width="49.5" customWidth="1"/>
    <col min="1735" max="1735" width="16.1666666666667" customWidth="1"/>
    <col min="1736" max="1736" width="15.1666666666667" customWidth="1"/>
    <col min="1737" max="1737" width="14.5" customWidth="1"/>
    <col min="1738" max="1793" width="9" hidden="1" customWidth="1"/>
    <col min="1794" max="1989" width="9.33333333333333"/>
    <col min="1990" max="1990" width="49.5" customWidth="1"/>
    <col min="1991" max="1991" width="16.1666666666667" customWidth="1"/>
    <col min="1992" max="1992" width="15.1666666666667" customWidth="1"/>
    <col min="1993" max="1993" width="14.5" customWidth="1"/>
    <col min="1994" max="2049" width="9" hidden="1" customWidth="1"/>
    <col min="2050" max="2245" width="9.33333333333333"/>
    <col min="2246" max="2246" width="49.5" customWidth="1"/>
    <col min="2247" max="2247" width="16.1666666666667" customWidth="1"/>
    <col min="2248" max="2248" width="15.1666666666667" customWidth="1"/>
    <col min="2249" max="2249" width="14.5" customWidth="1"/>
    <col min="2250" max="2305" width="9" hidden="1" customWidth="1"/>
    <col min="2306" max="2501" width="9.33333333333333"/>
    <col min="2502" max="2502" width="49.5" customWidth="1"/>
    <col min="2503" max="2503" width="16.1666666666667" customWidth="1"/>
    <col min="2504" max="2504" width="15.1666666666667" customWidth="1"/>
    <col min="2505" max="2505" width="14.5" customWidth="1"/>
    <col min="2506" max="2561" width="9" hidden="1" customWidth="1"/>
    <col min="2562" max="2757" width="9.33333333333333"/>
    <col min="2758" max="2758" width="49.5" customWidth="1"/>
    <col min="2759" max="2759" width="16.1666666666667" customWidth="1"/>
    <col min="2760" max="2760" width="15.1666666666667" customWidth="1"/>
    <col min="2761" max="2761" width="14.5" customWidth="1"/>
    <col min="2762" max="2817" width="9" hidden="1" customWidth="1"/>
    <col min="2818" max="3013" width="9.33333333333333"/>
    <col min="3014" max="3014" width="49.5" customWidth="1"/>
    <col min="3015" max="3015" width="16.1666666666667" customWidth="1"/>
    <col min="3016" max="3016" width="15.1666666666667" customWidth="1"/>
    <col min="3017" max="3017" width="14.5" customWidth="1"/>
    <col min="3018" max="3073" width="9" hidden="1" customWidth="1"/>
    <col min="3074" max="3269" width="9.33333333333333"/>
    <col min="3270" max="3270" width="49.5" customWidth="1"/>
    <col min="3271" max="3271" width="16.1666666666667" customWidth="1"/>
    <col min="3272" max="3272" width="15.1666666666667" customWidth="1"/>
    <col min="3273" max="3273" width="14.5" customWidth="1"/>
    <col min="3274" max="3329" width="9" hidden="1" customWidth="1"/>
    <col min="3330" max="3525" width="9.33333333333333"/>
    <col min="3526" max="3526" width="49.5" customWidth="1"/>
    <col min="3527" max="3527" width="16.1666666666667" customWidth="1"/>
    <col min="3528" max="3528" width="15.1666666666667" customWidth="1"/>
    <col min="3529" max="3529" width="14.5" customWidth="1"/>
    <col min="3530" max="3585" width="9" hidden="1" customWidth="1"/>
    <col min="3586" max="3781" width="9.33333333333333"/>
    <col min="3782" max="3782" width="49.5" customWidth="1"/>
    <col min="3783" max="3783" width="16.1666666666667" customWidth="1"/>
    <col min="3784" max="3784" width="15.1666666666667" customWidth="1"/>
    <col min="3785" max="3785" width="14.5" customWidth="1"/>
    <col min="3786" max="3841" width="9" hidden="1" customWidth="1"/>
    <col min="3842" max="4037" width="9.33333333333333"/>
    <col min="4038" max="4038" width="49.5" customWidth="1"/>
    <col min="4039" max="4039" width="16.1666666666667" customWidth="1"/>
    <col min="4040" max="4040" width="15.1666666666667" customWidth="1"/>
    <col min="4041" max="4041" width="14.5" customWidth="1"/>
    <col min="4042" max="4097" width="9" hidden="1" customWidth="1"/>
    <col min="4098" max="4293" width="9.33333333333333"/>
    <col min="4294" max="4294" width="49.5" customWidth="1"/>
    <col min="4295" max="4295" width="16.1666666666667" customWidth="1"/>
    <col min="4296" max="4296" width="15.1666666666667" customWidth="1"/>
    <col min="4297" max="4297" width="14.5" customWidth="1"/>
    <col min="4298" max="4353" width="9" hidden="1" customWidth="1"/>
    <col min="4354" max="4549" width="9.33333333333333"/>
    <col min="4550" max="4550" width="49.5" customWidth="1"/>
    <col min="4551" max="4551" width="16.1666666666667" customWidth="1"/>
    <col min="4552" max="4552" width="15.1666666666667" customWidth="1"/>
    <col min="4553" max="4553" width="14.5" customWidth="1"/>
    <col min="4554" max="4609" width="9" hidden="1" customWidth="1"/>
    <col min="4610" max="4805" width="9.33333333333333"/>
    <col min="4806" max="4806" width="49.5" customWidth="1"/>
    <col min="4807" max="4807" width="16.1666666666667" customWidth="1"/>
    <col min="4808" max="4808" width="15.1666666666667" customWidth="1"/>
    <col min="4809" max="4809" width="14.5" customWidth="1"/>
    <col min="4810" max="4865" width="9" hidden="1" customWidth="1"/>
    <col min="4866" max="5061" width="9.33333333333333"/>
    <col min="5062" max="5062" width="49.5" customWidth="1"/>
    <col min="5063" max="5063" width="16.1666666666667" customWidth="1"/>
    <col min="5064" max="5064" width="15.1666666666667" customWidth="1"/>
    <col min="5065" max="5065" width="14.5" customWidth="1"/>
    <col min="5066" max="5121" width="9" hidden="1" customWidth="1"/>
    <col min="5122" max="5317" width="9.33333333333333"/>
    <col min="5318" max="5318" width="49.5" customWidth="1"/>
    <col min="5319" max="5319" width="16.1666666666667" customWidth="1"/>
    <col min="5320" max="5320" width="15.1666666666667" customWidth="1"/>
    <col min="5321" max="5321" width="14.5" customWidth="1"/>
    <col min="5322" max="5377" width="9" hidden="1" customWidth="1"/>
    <col min="5378" max="5573" width="9.33333333333333"/>
    <col min="5574" max="5574" width="49.5" customWidth="1"/>
    <col min="5575" max="5575" width="16.1666666666667" customWidth="1"/>
    <col min="5576" max="5576" width="15.1666666666667" customWidth="1"/>
    <col min="5577" max="5577" width="14.5" customWidth="1"/>
    <col min="5578" max="5633" width="9" hidden="1" customWidth="1"/>
    <col min="5634" max="5829" width="9.33333333333333"/>
    <col min="5830" max="5830" width="49.5" customWidth="1"/>
    <col min="5831" max="5831" width="16.1666666666667" customWidth="1"/>
    <col min="5832" max="5832" width="15.1666666666667" customWidth="1"/>
    <col min="5833" max="5833" width="14.5" customWidth="1"/>
    <col min="5834" max="5889" width="9" hidden="1" customWidth="1"/>
    <col min="5890" max="6085" width="9.33333333333333"/>
    <col min="6086" max="6086" width="49.5" customWidth="1"/>
    <col min="6087" max="6087" width="16.1666666666667" customWidth="1"/>
    <col min="6088" max="6088" width="15.1666666666667" customWidth="1"/>
    <col min="6089" max="6089" width="14.5" customWidth="1"/>
    <col min="6090" max="6145" width="9" hidden="1" customWidth="1"/>
    <col min="6146" max="6341" width="9.33333333333333"/>
    <col min="6342" max="6342" width="49.5" customWidth="1"/>
    <col min="6343" max="6343" width="16.1666666666667" customWidth="1"/>
    <col min="6344" max="6344" width="15.1666666666667" customWidth="1"/>
    <col min="6345" max="6345" width="14.5" customWidth="1"/>
    <col min="6346" max="6401" width="9" hidden="1" customWidth="1"/>
    <col min="6402" max="6597" width="9.33333333333333"/>
    <col min="6598" max="6598" width="49.5" customWidth="1"/>
    <col min="6599" max="6599" width="16.1666666666667" customWidth="1"/>
    <col min="6600" max="6600" width="15.1666666666667" customWidth="1"/>
    <col min="6601" max="6601" width="14.5" customWidth="1"/>
    <col min="6602" max="6657" width="9" hidden="1" customWidth="1"/>
    <col min="6658" max="6853" width="9.33333333333333"/>
    <col min="6854" max="6854" width="49.5" customWidth="1"/>
    <col min="6855" max="6855" width="16.1666666666667" customWidth="1"/>
    <col min="6856" max="6856" width="15.1666666666667" customWidth="1"/>
    <col min="6857" max="6857" width="14.5" customWidth="1"/>
    <col min="6858" max="6913" width="9" hidden="1" customWidth="1"/>
    <col min="6914" max="7109" width="9.33333333333333"/>
    <col min="7110" max="7110" width="49.5" customWidth="1"/>
    <col min="7111" max="7111" width="16.1666666666667" customWidth="1"/>
    <col min="7112" max="7112" width="15.1666666666667" customWidth="1"/>
    <col min="7113" max="7113" width="14.5" customWidth="1"/>
    <col min="7114" max="7169" width="9" hidden="1" customWidth="1"/>
    <col min="7170" max="7365" width="9.33333333333333"/>
    <col min="7366" max="7366" width="49.5" customWidth="1"/>
    <col min="7367" max="7367" width="16.1666666666667" customWidth="1"/>
    <col min="7368" max="7368" width="15.1666666666667" customWidth="1"/>
    <col min="7369" max="7369" width="14.5" customWidth="1"/>
    <col min="7370" max="7425" width="9" hidden="1" customWidth="1"/>
    <col min="7426" max="7621" width="9.33333333333333"/>
    <col min="7622" max="7622" width="49.5" customWidth="1"/>
    <col min="7623" max="7623" width="16.1666666666667" customWidth="1"/>
    <col min="7624" max="7624" width="15.1666666666667" customWidth="1"/>
    <col min="7625" max="7625" width="14.5" customWidth="1"/>
    <col min="7626" max="7681" width="9" hidden="1" customWidth="1"/>
    <col min="7682" max="7877" width="9.33333333333333"/>
    <col min="7878" max="7878" width="49.5" customWidth="1"/>
    <col min="7879" max="7879" width="16.1666666666667" customWidth="1"/>
    <col min="7880" max="7880" width="15.1666666666667" customWidth="1"/>
    <col min="7881" max="7881" width="14.5" customWidth="1"/>
    <col min="7882" max="7937" width="9" hidden="1" customWidth="1"/>
    <col min="7938" max="8133" width="9.33333333333333"/>
    <col min="8134" max="8134" width="49.5" customWidth="1"/>
    <col min="8135" max="8135" width="16.1666666666667" customWidth="1"/>
    <col min="8136" max="8136" width="15.1666666666667" customWidth="1"/>
    <col min="8137" max="8137" width="14.5" customWidth="1"/>
    <col min="8138" max="8193" width="9" hidden="1" customWidth="1"/>
    <col min="8194" max="8389" width="9.33333333333333"/>
    <col min="8390" max="8390" width="49.5" customWidth="1"/>
    <col min="8391" max="8391" width="16.1666666666667" customWidth="1"/>
    <col min="8392" max="8392" width="15.1666666666667" customWidth="1"/>
    <col min="8393" max="8393" width="14.5" customWidth="1"/>
    <col min="8394" max="8449" width="9" hidden="1" customWidth="1"/>
    <col min="8450" max="8645" width="9.33333333333333"/>
    <col min="8646" max="8646" width="49.5" customWidth="1"/>
    <col min="8647" max="8647" width="16.1666666666667" customWidth="1"/>
    <col min="8648" max="8648" width="15.1666666666667" customWidth="1"/>
    <col min="8649" max="8649" width="14.5" customWidth="1"/>
    <col min="8650" max="8705" width="9" hidden="1" customWidth="1"/>
    <col min="8706" max="8901" width="9.33333333333333"/>
    <col min="8902" max="8902" width="49.5" customWidth="1"/>
    <col min="8903" max="8903" width="16.1666666666667" customWidth="1"/>
    <col min="8904" max="8904" width="15.1666666666667" customWidth="1"/>
    <col min="8905" max="8905" width="14.5" customWidth="1"/>
    <col min="8906" max="8961" width="9" hidden="1" customWidth="1"/>
    <col min="8962" max="9157" width="9.33333333333333"/>
    <col min="9158" max="9158" width="49.5" customWidth="1"/>
    <col min="9159" max="9159" width="16.1666666666667" customWidth="1"/>
    <col min="9160" max="9160" width="15.1666666666667" customWidth="1"/>
    <col min="9161" max="9161" width="14.5" customWidth="1"/>
    <col min="9162" max="9217" width="9" hidden="1" customWidth="1"/>
    <col min="9218" max="9413" width="9.33333333333333"/>
    <col min="9414" max="9414" width="49.5" customWidth="1"/>
    <col min="9415" max="9415" width="16.1666666666667" customWidth="1"/>
    <col min="9416" max="9416" width="15.1666666666667" customWidth="1"/>
    <col min="9417" max="9417" width="14.5" customWidth="1"/>
    <col min="9418" max="9473" width="9" hidden="1" customWidth="1"/>
    <col min="9474" max="9669" width="9.33333333333333"/>
    <col min="9670" max="9670" width="49.5" customWidth="1"/>
    <col min="9671" max="9671" width="16.1666666666667" customWidth="1"/>
    <col min="9672" max="9672" width="15.1666666666667" customWidth="1"/>
    <col min="9673" max="9673" width="14.5" customWidth="1"/>
    <col min="9674" max="9729" width="9" hidden="1" customWidth="1"/>
    <col min="9730" max="9925" width="9.33333333333333"/>
    <col min="9926" max="9926" width="49.5" customWidth="1"/>
    <col min="9927" max="9927" width="16.1666666666667" customWidth="1"/>
    <col min="9928" max="9928" width="15.1666666666667" customWidth="1"/>
    <col min="9929" max="9929" width="14.5" customWidth="1"/>
    <col min="9930" max="9985" width="9" hidden="1" customWidth="1"/>
    <col min="9986" max="10181" width="9.33333333333333"/>
    <col min="10182" max="10182" width="49.5" customWidth="1"/>
    <col min="10183" max="10183" width="16.1666666666667" customWidth="1"/>
    <col min="10184" max="10184" width="15.1666666666667" customWidth="1"/>
    <col min="10185" max="10185" width="14.5" customWidth="1"/>
    <col min="10186" max="10241" width="9" hidden="1" customWidth="1"/>
    <col min="10242" max="10437" width="9.33333333333333"/>
    <col min="10438" max="10438" width="49.5" customWidth="1"/>
    <col min="10439" max="10439" width="16.1666666666667" customWidth="1"/>
    <col min="10440" max="10440" width="15.1666666666667" customWidth="1"/>
    <col min="10441" max="10441" width="14.5" customWidth="1"/>
    <col min="10442" max="10497" width="9" hidden="1" customWidth="1"/>
    <col min="10498" max="10693" width="9.33333333333333"/>
    <col min="10694" max="10694" width="49.5" customWidth="1"/>
    <col min="10695" max="10695" width="16.1666666666667" customWidth="1"/>
    <col min="10696" max="10696" width="15.1666666666667" customWidth="1"/>
    <col min="10697" max="10697" width="14.5" customWidth="1"/>
    <col min="10698" max="10753" width="9" hidden="1" customWidth="1"/>
    <col min="10754" max="10949" width="9.33333333333333"/>
    <col min="10950" max="10950" width="49.5" customWidth="1"/>
    <col min="10951" max="10951" width="16.1666666666667" customWidth="1"/>
    <col min="10952" max="10952" width="15.1666666666667" customWidth="1"/>
    <col min="10953" max="10953" width="14.5" customWidth="1"/>
    <col min="10954" max="11009" width="9" hidden="1" customWidth="1"/>
    <col min="11010" max="11205" width="9.33333333333333"/>
    <col min="11206" max="11206" width="49.5" customWidth="1"/>
    <col min="11207" max="11207" width="16.1666666666667" customWidth="1"/>
    <col min="11208" max="11208" width="15.1666666666667" customWidth="1"/>
    <col min="11209" max="11209" width="14.5" customWidth="1"/>
    <col min="11210" max="11265" width="9" hidden="1" customWidth="1"/>
    <col min="11266" max="11461" width="9.33333333333333"/>
    <col min="11462" max="11462" width="49.5" customWidth="1"/>
    <col min="11463" max="11463" width="16.1666666666667" customWidth="1"/>
    <col min="11464" max="11464" width="15.1666666666667" customWidth="1"/>
    <col min="11465" max="11465" width="14.5" customWidth="1"/>
    <col min="11466" max="11521" width="9" hidden="1" customWidth="1"/>
    <col min="11522" max="11717" width="9.33333333333333"/>
    <col min="11718" max="11718" width="49.5" customWidth="1"/>
    <col min="11719" max="11719" width="16.1666666666667" customWidth="1"/>
    <col min="11720" max="11720" width="15.1666666666667" customWidth="1"/>
    <col min="11721" max="11721" width="14.5" customWidth="1"/>
    <col min="11722" max="11777" width="9" hidden="1" customWidth="1"/>
    <col min="11778" max="11973" width="9.33333333333333"/>
    <col min="11974" max="11974" width="49.5" customWidth="1"/>
    <col min="11975" max="11975" width="16.1666666666667" customWidth="1"/>
    <col min="11976" max="11976" width="15.1666666666667" customWidth="1"/>
    <col min="11977" max="11977" width="14.5" customWidth="1"/>
    <col min="11978" max="12033" width="9" hidden="1" customWidth="1"/>
    <col min="12034" max="12229" width="9.33333333333333"/>
    <col min="12230" max="12230" width="49.5" customWidth="1"/>
    <col min="12231" max="12231" width="16.1666666666667" customWidth="1"/>
    <col min="12232" max="12232" width="15.1666666666667" customWidth="1"/>
    <col min="12233" max="12233" width="14.5" customWidth="1"/>
    <col min="12234" max="12289" width="9" hidden="1" customWidth="1"/>
    <col min="12290" max="12485" width="9.33333333333333"/>
    <col min="12486" max="12486" width="49.5" customWidth="1"/>
    <col min="12487" max="12487" width="16.1666666666667" customWidth="1"/>
    <col min="12488" max="12488" width="15.1666666666667" customWidth="1"/>
    <col min="12489" max="12489" width="14.5" customWidth="1"/>
    <col min="12490" max="12545" width="9" hidden="1" customWidth="1"/>
    <col min="12546" max="12741" width="9.33333333333333"/>
    <col min="12742" max="12742" width="49.5" customWidth="1"/>
    <col min="12743" max="12743" width="16.1666666666667" customWidth="1"/>
    <col min="12744" max="12744" width="15.1666666666667" customWidth="1"/>
    <col min="12745" max="12745" width="14.5" customWidth="1"/>
    <col min="12746" max="12801" width="9" hidden="1" customWidth="1"/>
    <col min="12802" max="12997" width="9.33333333333333"/>
    <col min="12998" max="12998" width="49.5" customWidth="1"/>
    <col min="12999" max="12999" width="16.1666666666667" customWidth="1"/>
    <col min="13000" max="13000" width="15.1666666666667" customWidth="1"/>
    <col min="13001" max="13001" width="14.5" customWidth="1"/>
    <col min="13002" max="13057" width="9" hidden="1" customWidth="1"/>
    <col min="13058" max="13253" width="9.33333333333333"/>
    <col min="13254" max="13254" width="49.5" customWidth="1"/>
    <col min="13255" max="13255" width="16.1666666666667" customWidth="1"/>
    <col min="13256" max="13256" width="15.1666666666667" customWidth="1"/>
    <col min="13257" max="13257" width="14.5" customWidth="1"/>
    <col min="13258" max="13313" width="9" hidden="1" customWidth="1"/>
    <col min="13314" max="13509" width="9.33333333333333"/>
    <col min="13510" max="13510" width="49.5" customWidth="1"/>
    <col min="13511" max="13511" width="16.1666666666667" customWidth="1"/>
    <col min="13512" max="13512" width="15.1666666666667" customWidth="1"/>
    <col min="13513" max="13513" width="14.5" customWidth="1"/>
    <col min="13514" max="13569" width="9" hidden="1" customWidth="1"/>
    <col min="13570" max="13765" width="9.33333333333333"/>
    <col min="13766" max="13766" width="49.5" customWidth="1"/>
    <col min="13767" max="13767" width="16.1666666666667" customWidth="1"/>
    <col min="13768" max="13768" width="15.1666666666667" customWidth="1"/>
    <col min="13769" max="13769" width="14.5" customWidth="1"/>
    <col min="13770" max="13825" width="9" hidden="1" customWidth="1"/>
    <col min="13826" max="14021" width="9.33333333333333"/>
    <col min="14022" max="14022" width="49.5" customWidth="1"/>
    <col min="14023" max="14023" width="16.1666666666667" customWidth="1"/>
    <col min="14024" max="14024" width="15.1666666666667" customWidth="1"/>
    <col min="14025" max="14025" width="14.5" customWidth="1"/>
    <col min="14026" max="14081" width="9" hidden="1" customWidth="1"/>
    <col min="14082" max="14277" width="9.33333333333333"/>
    <col min="14278" max="14278" width="49.5" customWidth="1"/>
    <col min="14279" max="14279" width="16.1666666666667" customWidth="1"/>
    <col min="14280" max="14280" width="15.1666666666667" customWidth="1"/>
    <col min="14281" max="14281" width="14.5" customWidth="1"/>
    <col min="14282" max="14337" width="9" hidden="1" customWidth="1"/>
    <col min="14338" max="14533" width="9.33333333333333"/>
    <col min="14534" max="14534" width="49.5" customWidth="1"/>
    <col min="14535" max="14535" width="16.1666666666667" customWidth="1"/>
    <col min="14536" max="14536" width="15.1666666666667" customWidth="1"/>
    <col min="14537" max="14537" width="14.5" customWidth="1"/>
    <col min="14538" max="14593" width="9" hidden="1" customWidth="1"/>
    <col min="14594" max="14789" width="9.33333333333333"/>
    <col min="14790" max="14790" width="49.5" customWidth="1"/>
    <col min="14791" max="14791" width="16.1666666666667" customWidth="1"/>
    <col min="14792" max="14792" width="15.1666666666667" customWidth="1"/>
    <col min="14793" max="14793" width="14.5" customWidth="1"/>
    <col min="14794" max="14849" width="9" hidden="1" customWidth="1"/>
    <col min="14850" max="15045" width="9.33333333333333"/>
    <col min="15046" max="15046" width="49.5" customWidth="1"/>
    <col min="15047" max="15047" width="16.1666666666667" customWidth="1"/>
    <col min="15048" max="15048" width="15.1666666666667" customWidth="1"/>
    <col min="15049" max="15049" width="14.5" customWidth="1"/>
    <col min="15050" max="15105" width="9" hidden="1" customWidth="1"/>
    <col min="15106" max="15301" width="9.33333333333333"/>
    <col min="15302" max="15302" width="49.5" customWidth="1"/>
    <col min="15303" max="15303" width="16.1666666666667" customWidth="1"/>
    <col min="15304" max="15304" width="15.1666666666667" customWidth="1"/>
    <col min="15305" max="15305" width="14.5" customWidth="1"/>
    <col min="15306" max="15361" width="9" hidden="1" customWidth="1"/>
    <col min="15362" max="15557" width="9.33333333333333"/>
    <col min="15558" max="15558" width="49.5" customWidth="1"/>
    <col min="15559" max="15559" width="16.1666666666667" customWidth="1"/>
    <col min="15560" max="15560" width="15.1666666666667" customWidth="1"/>
    <col min="15561" max="15561" width="14.5" customWidth="1"/>
    <col min="15562" max="15617" width="9" hidden="1" customWidth="1"/>
    <col min="15618" max="15813" width="9.33333333333333"/>
    <col min="15814" max="15814" width="49.5" customWidth="1"/>
    <col min="15815" max="15815" width="16.1666666666667" customWidth="1"/>
    <col min="15816" max="15816" width="15.1666666666667" customWidth="1"/>
    <col min="15817" max="15817" width="14.5" customWidth="1"/>
    <col min="15818" max="15873" width="9" hidden="1" customWidth="1"/>
    <col min="15874" max="16069" width="9.33333333333333"/>
    <col min="16070" max="16070" width="49.5" customWidth="1"/>
    <col min="16071" max="16071" width="16.1666666666667" customWidth="1"/>
    <col min="16072" max="16072" width="15.1666666666667" customWidth="1"/>
    <col min="16073" max="16073" width="14.5" customWidth="1"/>
    <col min="16074" max="16129" width="9" hidden="1" customWidth="1"/>
    <col min="16130" max="16382" width="9.33333333333333"/>
  </cols>
  <sheetData>
    <row r="1" ht="19.5" customHeight="1" spans="1:1">
      <c r="A1" s="73" t="s">
        <v>28</v>
      </c>
    </row>
    <row r="2" ht="30.75" customHeight="1" spans="1:2">
      <c r="A2" s="60" t="s">
        <v>29</v>
      </c>
      <c r="B2" s="60"/>
    </row>
    <row r="3" ht="19.5" customHeight="1" spans="2:2">
      <c r="B3" s="6" t="s">
        <v>1544</v>
      </c>
    </row>
    <row r="4" ht="36" customHeight="1" spans="1:2">
      <c r="A4" s="62" t="s">
        <v>1293</v>
      </c>
      <c r="B4" s="63" t="s">
        <v>63</v>
      </c>
    </row>
    <row r="5" ht="19.5" customHeight="1" spans="1:2">
      <c r="A5" s="72" t="s">
        <v>1545</v>
      </c>
      <c r="B5" s="74"/>
    </row>
    <row r="6" ht="19.5" customHeight="1" spans="1:2">
      <c r="A6" s="72" t="s">
        <v>1546</v>
      </c>
      <c r="B6" s="74">
        <v>500</v>
      </c>
    </row>
    <row r="7" ht="19.5" customHeight="1" spans="1:2">
      <c r="A7" s="72" t="s">
        <v>1547</v>
      </c>
      <c r="B7" s="74"/>
    </row>
    <row r="8" ht="19.5" customHeight="1" spans="1:2">
      <c r="A8" s="72" t="s">
        <v>1548</v>
      </c>
      <c r="B8" s="74"/>
    </row>
    <row r="9" ht="19.5" customHeight="1" spans="1:2">
      <c r="A9" s="72" t="s">
        <v>1549</v>
      </c>
      <c r="B9" s="74"/>
    </row>
    <row r="10" ht="19.5" customHeight="1" spans="1:2">
      <c r="A10" s="62" t="s">
        <v>90</v>
      </c>
      <c r="B10" s="74">
        <v>500</v>
      </c>
    </row>
    <row r="11" ht="19.5" customHeight="1" spans="1:2">
      <c r="A11" s="75" t="s">
        <v>92</v>
      </c>
      <c r="B11" s="76"/>
    </row>
    <row r="12" ht="19.5" customHeight="1" spans="1:2">
      <c r="A12" s="77" t="s">
        <v>1550</v>
      </c>
      <c r="B12" s="76">
        <v>100</v>
      </c>
    </row>
    <row r="13" ht="19.5" customHeight="1" spans="1:2">
      <c r="A13" s="72" t="s">
        <v>1551</v>
      </c>
      <c r="B13" s="74"/>
    </row>
    <row r="14" ht="19.5" customHeight="1" spans="1:2">
      <c r="A14" s="78" t="s">
        <v>101</v>
      </c>
      <c r="B14" s="74"/>
    </row>
    <row r="15" ht="19.5" customHeight="1" spans="1:2">
      <c r="A15" s="62" t="s">
        <v>102</v>
      </c>
      <c r="B15" s="74">
        <v>600</v>
      </c>
    </row>
  </sheetData>
  <mergeCells count="1">
    <mergeCell ref="A2:B2"/>
  </mergeCells>
  <printOptions horizontalCentered="1"/>
  <pageMargins left="0.708661417322835" right="0.708661417322835" top="0.354330708661417" bottom="0.31496062992126" header="0.31496062992126" footer="0.31496062992126"/>
  <pageSetup paperSize="9" orientation="landscape"/>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28"/>
  <sheetViews>
    <sheetView workbookViewId="0">
      <selection activeCell="D24" sqref="D24"/>
    </sheetView>
  </sheetViews>
  <sheetFormatPr defaultColWidth="9" defaultRowHeight="11.25" outlineLevelCol="1"/>
  <cols>
    <col min="1" max="1" width="65" customWidth="1"/>
    <col min="2" max="2" width="29.8333333333333" customWidth="1"/>
    <col min="3" max="141" width="9.33333333333333"/>
    <col min="142" max="142" width="47.8333333333333" customWidth="1"/>
    <col min="143" max="143" width="16" customWidth="1"/>
    <col min="144" max="144" width="16.3333333333333" customWidth="1"/>
    <col min="145" max="145" width="12.8333333333333" customWidth="1"/>
    <col min="146" max="251" width="9" hidden="1" customWidth="1"/>
    <col min="252" max="397" width="9.33333333333333"/>
    <col min="398" max="398" width="47.8333333333333" customWidth="1"/>
    <col min="399" max="399" width="16" customWidth="1"/>
    <col min="400" max="400" width="16.3333333333333" customWidth="1"/>
    <col min="401" max="401" width="12.8333333333333" customWidth="1"/>
    <col min="402" max="507" width="9" hidden="1" customWidth="1"/>
    <col min="508" max="653" width="9.33333333333333"/>
    <col min="654" max="654" width="47.8333333333333" customWidth="1"/>
    <col min="655" max="655" width="16" customWidth="1"/>
    <col min="656" max="656" width="16.3333333333333" customWidth="1"/>
    <col min="657" max="657" width="12.8333333333333" customWidth="1"/>
    <col min="658" max="763" width="9" hidden="1" customWidth="1"/>
    <col min="764" max="909" width="9.33333333333333"/>
    <col min="910" max="910" width="47.8333333333333" customWidth="1"/>
    <col min="911" max="911" width="16" customWidth="1"/>
    <col min="912" max="912" width="16.3333333333333" customWidth="1"/>
    <col min="913" max="913" width="12.8333333333333" customWidth="1"/>
    <col min="914" max="1019" width="9" hidden="1" customWidth="1"/>
    <col min="1020" max="1165" width="9.33333333333333"/>
    <col min="1166" max="1166" width="47.8333333333333" customWidth="1"/>
    <col min="1167" max="1167" width="16" customWidth="1"/>
    <col min="1168" max="1168" width="16.3333333333333" customWidth="1"/>
    <col min="1169" max="1169" width="12.8333333333333" customWidth="1"/>
    <col min="1170" max="1275" width="9" hidden="1" customWidth="1"/>
    <col min="1276" max="1421" width="9.33333333333333"/>
    <col min="1422" max="1422" width="47.8333333333333" customWidth="1"/>
    <col min="1423" max="1423" width="16" customWidth="1"/>
    <col min="1424" max="1424" width="16.3333333333333" customWidth="1"/>
    <col min="1425" max="1425" width="12.8333333333333" customWidth="1"/>
    <col min="1426" max="1531" width="9" hidden="1" customWidth="1"/>
    <col min="1532" max="1677" width="9.33333333333333"/>
    <col min="1678" max="1678" width="47.8333333333333" customWidth="1"/>
    <col min="1679" max="1679" width="16" customWidth="1"/>
    <col min="1680" max="1680" width="16.3333333333333" customWidth="1"/>
    <col min="1681" max="1681" width="12.8333333333333" customWidth="1"/>
    <col min="1682" max="1787" width="9" hidden="1" customWidth="1"/>
    <col min="1788" max="1933" width="9.33333333333333"/>
    <col min="1934" max="1934" width="47.8333333333333" customWidth="1"/>
    <col min="1935" max="1935" width="16" customWidth="1"/>
    <col min="1936" max="1936" width="16.3333333333333" customWidth="1"/>
    <col min="1937" max="1937" width="12.8333333333333" customWidth="1"/>
    <col min="1938" max="2043" width="9" hidden="1" customWidth="1"/>
    <col min="2044" max="2189" width="9.33333333333333"/>
    <col min="2190" max="2190" width="47.8333333333333" customWidth="1"/>
    <col min="2191" max="2191" width="16" customWidth="1"/>
    <col min="2192" max="2192" width="16.3333333333333" customWidth="1"/>
    <col min="2193" max="2193" width="12.8333333333333" customWidth="1"/>
    <col min="2194" max="2299" width="9" hidden="1" customWidth="1"/>
    <col min="2300" max="2445" width="9.33333333333333"/>
    <col min="2446" max="2446" width="47.8333333333333" customWidth="1"/>
    <col min="2447" max="2447" width="16" customWidth="1"/>
    <col min="2448" max="2448" width="16.3333333333333" customWidth="1"/>
    <col min="2449" max="2449" width="12.8333333333333" customWidth="1"/>
    <col min="2450" max="2555" width="9" hidden="1" customWidth="1"/>
    <col min="2556" max="2701" width="9.33333333333333"/>
    <col min="2702" max="2702" width="47.8333333333333" customWidth="1"/>
    <col min="2703" max="2703" width="16" customWidth="1"/>
    <col min="2704" max="2704" width="16.3333333333333" customWidth="1"/>
    <col min="2705" max="2705" width="12.8333333333333" customWidth="1"/>
    <col min="2706" max="2811" width="9" hidden="1" customWidth="1"/>
    <col min="2812" max="2957" width="9.33333333333333"/>
    <col min="2958" max="2958" width="47.8333333333333" customWidth="1"/>
    <col min="2959" max="2959" width="16" customWidth="1"/>
    <col min="2960" max="2960" width="16.3333333333333" customWidth="1"/>
    <col min="2961" max="2961" width="12.8333333333333" customWidth="1"/>
    <col min="2962" max="3067" width="9" hidden="1" customWidth="1"/>
    <col min="3068" max="3213" width="9.33333333333333"/>
    <col min="3214" max="3214" width="47.8333333333333" customWidth="1"/>
    <col min="3215" max="3215" width="16" customWidth="1"/>
    <col min="3216" max="3216" width="16.3333333333333" customWidth="1"/>
    <col min="3217" max="3217" width="12.8333333333333" customWidth="1"/>
    <col min="3218" max="3323" width="9" hidden="1" customWidth="1"/>
    <col min="3324" max="3469" width="9.33333333333333"/>
    <col min="3470" max="3470" width="47.8333333333333" customWidth="1"/>
    <col min="3471" max="3471" width="16" customWidth="1"/>
    <col min="3472" max="3472" width="16.3333333333333" customWidth="1"/>
    <col min="3473" max="3473" width="12.8333333333333" customWidth="1"/>
    <col min="3474" max="3579" width="9" hidden="1" customWidth="1"/>
    <col min="3580" max="3725" width="9.33333333333333"/>
    <col min="3726" max="3726" width="47.8333333333333" customWidth="1"/>
    <col min="3727" max="3727" width="16" customWidth="1"/>
    <col min="3728" max="3728" width="16.3333333333333" customWidth="1"/>
    <col min="3729" max="3729" width="12.8333333333333" customWidth="1"/>
    <col min="3730" max="3835" width="9" hidden="1" customWidth="1"/>
    <col min="3836" max="3981" width="9.33333333333333"/>
    <col min="3982" max="3982" width="47.8333333333333" customWidth="1"/>
    <col min="3983" max="3983" width="16" customWidth="1"/>
    <col min="3984" max="3984" width="16.3333333333333" customWidth="1"/>
    <col min="3985" max="3985" width="12.8333333333333" customWidth="1"/>
    <col min="3986" max="4091" width="9" hidden="1" customWidth="1"/>
    <col min="4092" max="4237" width="9.33333333333333"/>
    <col min="4238" max="4238" width="47.8333333333333" customWidth="1"/>
    <col min="4239" max="4239" width="16" customWidth="1"/>
    <col min="4240" max="4240" width="16.3333333333333" customWidth="1"/>
    <col min="4241" max="4241" width="12.8333333333333" customWidth="1"/>
    <col min="4242" max="4347" width="9" hidden="1" customWidth="1"/>
    <col min="4348" max="4493" width="9.33333333333333"/>
    <col min="4494" max="4494" width="47.8333333333333" customWidth="1"/>
    <col min="4495" max="4495" width="16" customWidth="1"/>
    <col min="4496" max="4496" width="16.3333333333333" customWidth="1"/>
    <col min="4497" max="4497" width="12.8333333333333" customWidth="1"/>
    <col min="4498" max="4603" width="9" hidden="1" customWidth="1"/>
    <col min="4604" max="4749" width="9.33333333333333"/>
    <col min="4750" max="4750" width="47.8333333333333" customWidth="1"/>
    <col min="4751" max="4751" width="16" customWidth="1"/>
    <col min="4752" max="4752" width="16.3333333333333" customWidth="1"/>
    <col min="4753" max="4753" width="12.8333333333333" customWidth="1"/>
    <col min="4754" max="4859" width="9" hidden="1" customWidth="1"/>
    <col min="4860" max="5005" width="9.33333333333333"/>
    <col min="5006" max="5006" width="47.8333333333333" customWidth="1"/>
    <col min="5007" max="5007" width="16" customWidth="1"/>
    <col min="5008" max="5008" width="16.3333333333333" customWidth="1"/>
    <col min="5009" max="5009" width="12.8333333333333" customWidth="1"/>
    <col min="5010" max="5115" width="9" hidden="1" customWidth="1"/>
    <col min="5116" max="5261" width="9.33333333333333"/>
    <col min="5262" max="5262" width="47.8333333333333" customWidth="1"/>
    <col min="5263" max="5263" width="16" customWidth="1"/>
    <col min="5264" max="5264" width="16.3333333333333" customWidth="1"/>
    <col min="5265" max="5265" width="12.8333333333333" customWidth="1"/>
    <col min="5266" max="5371" width="9" hidden="1" customWidth="1"/>
    <col min="5372" max="5517" width="9.33333333333333"/>
    <col min="5518" max="5518" width="47.8333333333333" customWidth="1"/>
    <col min="5519" max="5519" width="16" customWidth="1"/>
    <col min="5520" max="5520" width="16.3333333333333" customWidth="1"/>
    <col min="5521" max="5521" width="12.8333333333333" customWidth="1"/>
    <col min="5522" max="5627" width="9" hidden="1" customWidth="1"/>
    <col min="5628" max="5773" width="9.33333333333333"/>
    <col min="5774" max="5774" width="47.8333333333333" customWidth="1"/>
    <col min="5775" max="5775" width="16" customWidth="1"/>
    <col min="5776" max="5776" width="16.3333333333333" customWidth="1"/>
    <col min="5777" max="5777" width="12.8333333333333" customWidth="1"/>
    <col min="5778" max="5883" width="9" hidden="1" customWidth="1"/>
    <col min="5884" max="6029" width="9.33333333333333"/>
    <col min="6030" max="6030" width="47.8333333333333" customWidth="1"/>
    <col min="6031" max="6031" width="16" customWidth="1"/>
    <col min="6032" max="6032" width="16.3333333333333" customWidth="1"/>
    <col min="6033" max="6033" width="12.8333333333333" customWidth="1"/>
    <col min="6034" max="6139" width="9" hidden="1" customWidth="1"/>
    <col min="6140" max="6285" width="9.33333333333333"/>
    <col min="6286" max="6286" width="47.8333333333333" customWidth="1"/>
    <col min="6287" max="6287" width="16" customWidth="1"/>
    <col min="6288" max="6288" width="16.3333333333333" customWidth="1"/>
    <col min="6289" max="6289" width="12.8333333333333" customWidth="1"/>
    <col min="6290" max="6395" width="9" hidden="1" customWidth="1"/>
    <col min="6396" max="6541" width="9.33333333333333"/>
    <col min="6542" max="6542" width="47.8333333333333" customWidth="1"/>
    <col min="6543" max="6543" width="16" customWidth="1"/>
    <col min="6544" max="6544" width="16.3333333333333" customWidth="1"/>
    <col min="6545" max="6545" width="12.8333333333333" customWidth="1"/>
    <col min="6546" max="6651" width="9" hidden="1" customWidth="1"/>
    <col min="6652" max="6797" width="9.33333333333333"/>
    <col min="6798" max="6798" width="47.8333333333333" customWidth="1"/>
    <col min="6799" max="6799" width="16" customWidth="1"/>
    <col min="6800" max="6800" width="16.3333333333333" customWidth="1"/>
    <col min="6801" max="6801" width="12.8333333333333" customWidth="1"/>
    <col min="6802" max="6907" width="9" hidden="1" customWidth="1"/>
    <col min="6908" max="7053" width="9.33333333333333"/>
    <col min="7054" max="7054" width="47.8333333333333" customWidth="1"/>
    <col min="7055" max="7055" width="16" customWidth="1"/>
    <col min="7056" max="7056" width="16.3333333333333" customWidth="1"/>
    <col min="7057" max="7057" width="12.8333333333333" customWidth="1"/>
    <col min="7058" max="7163" width="9" hidden="1" customWidth="1"/>
    <col min="7164" max="7309" width="9.33333333333333"/>
    <col min="7310" max="7310" width="47.8333333333333" customWidth="1"/>
    <col min="7311" max="7311" width="16" customWidth="1"/>
    <col min="7312" max="7312" width="16.3333333333333" customWidth="1"/>
    <col min="7313" max="7313" width="12.8333333333333" customWidth="1"/>
    <col min="7314" max="7419" width="9" hidden="1" customWidth="1"/>
    <col min="7420" max="7565" width="9.33333333333333"/>
    <col min="7566" max="7566" width="47.8333333333333" customWidth="1"/>
    <col min="7567" max="7567" width="16" customWidth="1"/>
    <col min="7568" max="7568" width="16.3333333333333" customWidth="1"/>
    <col min="7569" max="7569" width="12.8333333333333" customWidth="1"/>
    <col min="7570" max="7675" width="9" hidden="1" customWidth="1"/>
    <col min="7676" max="7821" width="9.33333333333333"/>
    <col min="7822" max="7822" width="47.8333333333333" customWidth="1"/>
    <col min="7823" max="7823" width="16" customWidth="1"/>
    <col min="7824" max="7824" width="16.3333333333333" customWidth="1"/>
    <col min="7825" max="7825" width="12.8333333333333" customWidth="1"/>
    <col min="7826" max="7931" width="9" hidden="1" customWidth="1"/>
    <col min="7932" max="8077" width="9.33333333333333"/>
    <col min="8078" max="8078" width="47.8333333333333" customWidth="1"/>
    <col min="8079" max="8079" width="16" customWidth="1"/>
    <col min="8080" max="8080" width="16.3333333333333" customWidth="1"/>
    <col min="8081" max="8081" width="12.8333333333333" customWidth="1"/>
    <col min="8082" max="8187" width="9" hidden="1" customWidth="1"/>
    <col min="8188" max="8333" width="9.33333333333333"/>
    <col min="8334" max="8334" width="47.8333333333333" customWidth="1"/>
    <col min="8335" max="8335" width="16" customWidth="1"/>
    <col min="8336" max="8336" width="16.3333333333333" customWidth="1"/>
    <col min="8337" max="8337" width="12.8333333333333" customWidth="1"/>
    <col min="8338" max="8443" width="9" hidden="1" customWidth="1"/>
    <col min="8444" max="8589" width="9.33333333333333"/>
    <col min="8590" max="8590" width="47.8333333333333" customWidth="1"/>
    <col min="8591" max="8591" width="16" customWidth="1"/>
    <col min="8592" max="8592" width="16.3333333333333" customWidth="1"/>
    <col min="8593" max="8593" width="12.8333333333333" customWidth="1"/>
    <col min="8594" max="8699" width="9" hidden="1" customWidth="1"/>
    <col min="8700" max="8845" width="9.33333333333333"/>
    <col min="8846" max="8846" width="47.8333333333333" customWidth="1"/>
    <col min="8847" max="8847" width="16" customWidth="1"/>
    <col min="8848" max="8848" width="16.3333333333333" customWidth="1"/>
    <col min="8849" max="8849" width="12.8333333333333" customWidth="1"/>
    <col min="8850" max="8955" width="9" hidden="1" customWidth="1"/>
    <col min="8956" max="9101" width="9.33333333333333"/>
    <col min="9102" max="9102" width="47.8333333333333" customWidth="1"/>
    <col min="9103" max="9103" width="16" customWidth="1"/>
    <col min="9104" max="9104" width="16.3333333333333" customWidth="1"/>
    <col min="9105" max="9105" width="12.8333333333333" customWidth="1"/>
    <col min="9106" max="9211" width="9" hidden="1" customWidth="1"/>
    <col min="9212" max="9357" width="9.33333333333333"/>
    <col min="9358" max="9358" width="47.8333333333333" customWidth="1"/>
    <col min="9359" max="9359" width="16" customWidth="1"/>
    <col min="9360" max="9360" width="16.3333333333333" customWidth="1"/>
    <col min="9361" max="9361" width="12.8333333333333" customWidth="1"/>
    <col min="9362" max="9467" width="9" hidden="1" customWidth="1"/>
    <col min="9468" max="9613" width="9.33333333333333"/>
    <col min="9614" max="9614" width="47.8333333333333" customWidth="1"/>
    <col min="9615" max="9615" width="16" customWidth="1"/>
    <col min="9616" max="9616" width="16.3333333333333" customWidth="1"/>
    <col min="9617" max="9617" width="12.8333333333333" customWidth="1"/>
    <col min="9618" max="9723" width="9" hidden="1" customWidth="1"/>
    <col min="9724" max="9869" width="9.33333333333333"/>
    <col min="9870" max="9870" width="47.8333333333333" customWidth="1"/>
    <col min="9871" max="9871" width="16" customWidth="1"/>
    <col min="9872" max="9872" width="16.3333333333333" customWidth="1"/>
    <col min="9873" max="9873" width="12.8333333333333" customWidth="1"/>
    <col min="9874" max="9979" width="9" hidden="1" customWidth="1"/>
    <col min="9980" max="10125" width="9.33333333333333"/>
    <col min="10126" max="10126" width="47.8333333333333" customWidth="1"/>
    <col min="10127" max="10127" width="16" customWidth="1"/>
    <col min="10128" max="10128" width="16.3333333333333" customWidth="1"/>
    <col min="10129" max="10129" width="12.8333333333333" customWidth="1"/>
    <col min="10130" max="10235" width="9" hidden="1" customWidth="1"/>
    <col min="10236" max="10381" width="9.33333333333333"/>
    <col min="10382" max="10382" width="47.8333333333333" customWidth="1"/>
    <col min="10383" max="10383" width="16" customWidth="1"/>
    <col min="10384" max="10384" width="16.3333333333333" customWidth="1"/>
    <col min="10385" max="10385" width="12.8333333333333" customWidth="1"/>
    <col min="10386" max="10491" width="9" hidden="1" customWidth="1"/>
    <col min="10492" max="10637" width="9.33333333333333"/>
    <col min="10638" max="10638" width="47.8333333333333" customWidth="1"/>
    <col min="10639" max="10639" width="16" customWidth="1"/>
    <col min="10640" max="10640" width="16.3333333333333" customWidth="1"/>
    <col min="10641" max="10641" width="12.8333333333333" customWidth="1"/>
    <col min="10642" max="10747" width="9" hidden="1" customWidth="1"/>
    <col min="10748" max="10893" width="9.33333333333333"/>
    <col min="10894" max="10894" width="47.8333333333333" customWidth="1"/>
    <col min="10895" max="10895" width="16" customWidth="1"/>
    <col min="10896" max="10896" width="16.3333333333333" customWidth="1"/>
    <col min="10897" max="10897" width="12.8333333333333" customWidth="1"/>
    <col min="10898" max="11003" width="9" hidden="1" customWidth="1"/>
    <col min="11004" max="11149" width="9.33333333333333"/>
    <col min="11150" max="11150" width="47.8333333333333" customWidth="1"/>
    <col min="11151" max="11151" width="16" customWidth="1"/>
    <col min="11152" max="11152" width="16.3333333333333" customWidth="1"/>
    <col min="11153" max="11153" width="12.8333333333333" customWidth="1"/>
    <col min="11154" max="11259" width="9" hidden="1" customWidth="1"/>
    <col min="11260" max="11405" width="9.33333333333333"/>
    <col min="11406" max="11406" width="47.8333333333333" customWidth="1"/>
    <col min="11407" max="11407" width="16" customWidth="1"/>
    <col min="11408" max="11408" width="16.3333333333333" customWidth="1"/>
    <col min="11409" max="11409" width="12.8333333333333" customWidth="1"/>
    <col min="11410" max="11515" width="9" hidden="1" customWidth="1"/>
    <col min="11516" max="11661" width="9.33333333333333"/>
    <col min="11662" max="11662" width="47.8333333333333" customWidth="1"/>
    <col min="11663" max="11663" width="16" customWidth="1"/>
    <col min="11664" max="11664" width="16.3333333333333" customWidth="1"/>
    <col min="11665" max="11665" width="12.8333333333333" customWidth="1"/>
    <col min="11666" max="11771" width="9" hidden="1" customWidth="1"/>
    <col min="11772" max="11917" width="9.33333333333333"/>
    <col min="11918" max="11918" width="47.8333333333333" customWidth="1"/>
    <col min="11919" max="11919" width="16" customWidth="1"/>
    <col min="11920" max="11920" width="16.3333333333333" customWidth="1"/>
    <col min="11921" max="11921" width="12.8333333333333" customWidth="1"/>
    <col min="11922" max="12027" width="9" hidden="1" customWidth="1"/>
    <col min="12028" max="12173" width="9.33333333333333"/>
    <col min="12174" max="12174" width="47.8333333333333" customWidth="1"/>
    <col min="12175" max="12175" width="16" customWidth="1"/>
    <col min="12176" max="12176" width="16.3333333333333" customWidth="1"/>
    <col min="12177" max="12177" width="12.8333333333333" customWidth="1"/>
    <col min="12178" max="12283" width="9" hidden="1" customWidth="1"/>
    <col min="12284" max="12429" width="9.33333333333333"/>
    <col min="12430" max="12430" width="47.8333333333333" customWidth="1"/>
    <col min="12431" max="12431" width="16" customWidth="1"/>
    <col min="12432" max="12432" width="16.3333333333333" customWidth="1"/>
    <col min="12433" max="12433" width="12.8333333333333" customWidth="1"/>
    <col min="12434" max="12539" width="9" hidden="1" customWidth="1"/>
    <col min="12540" max="12685" width="9.33333333333333"/>
    <col min="12686" max="12686" width="47.8333333333333" customWidth="1"/>
    <col min="12687" max="12687" width="16" customWidth="1"/>
    <col min="12688" max="12688" width="16.3333333333333" customWidth="1"/>
    <col min="12689" max="12689" width="12.8333333333333" customWidth="1"/>
    <col min="12690" max="12795" width="9" hidden="1" customWidth="1"/>
    <col min="12796" max="12941" width="9.33333333333333"/>
    <col min="12942" max="12942" width="47.8333333333333" customWidth="1"/>
    <col min="12943" max="12943" width="16" customWidth="1"/>
    <col min="12944" max="12944" width="16.3333333333333" customWidth="1"/>
    <col min="12945" max="12945" width="12.8333333333333" customWidth="1"/>
    <col min="12946" max="13051" width="9" hidden="1" customWidth="1"/>
    <col min="13052" max="13197" width="9.33333333333333"/>
    <col min="13198" max="13198" width="47.8333333333333" customWidth="1"/>
    <col min="13199" max="13199" width="16" customWidth="1"/>
    <col min="13200" max="13200" width="16.3333333333333" customWidth="1"/>
    <col min="13201" max="13201" width="12.8333333333333" customWidth="1"/>
    <col min="13202" max="13307" width="9" hidden="1" customWidth="1"/>
    <col min="13308" max="13453" width="9.33333333333333"/>
    <col min="13454" max="13454" width="47.8333333333333" customWidth="1"/>
    <col min="13455" max="13455" width="16" customWidth="1"/>
    <col min="13456" max="13456" width="16.3333333333333" customWidth="1"/>
    <col min="13457" max="13457" width="12.8333333333333" customWidth="1"/>
    <col min="13458" max="13563" width="9" hidden="1" customWidth="1"/>
    <col min="13564" max="13709" width="9.33333333333333"/>
    <col min="13710" max="13710" width="47.8333333333333" customWidth="1"/>
    <col min="13711" max="13711" width="16" customWidth="1"/>
    <col min="13712" max="13712" width="16.3333333333333" customWidth="1"/>
    <col min="13713" max="13713" width="12.8333333333333" customWidth="1"/>
    <col min="13714" max="13819" width="9" hidden="1" customWidth="1"/>
    <col min="13820" max="13965" width="9.33333333333333"/>
    <col min="13966" max="13966" width="47.8333333333333" customWidth="1"/>
    <col min="13967" max="13967" width="16" customWidth="1"/>
    <col min="13968" max="13968" width="16.3333333333333" customWidth="1"/>
    <col min="13969" max="13969" width="12.8333333333333" customWidth="1"/>
    <col min="13970" max="14075" width="9" hidden="1" customWidth="1"/>
    <col min="14076" max="14221" width="9.33333333333333"/>
    <col min="14222" max="14222" width="47.8333333333333" customWidth="1"/>
    <col min="14223" max="14223" width="16" customWidth="1"/>
    <col min="14224" max="14224" width="16.3333333333333" customWidth="1"/>
    <col min="14225" max="14225" width="12.8333333333333" customWidth="1"/>
    <col min="14226" max="14331" width="9" hidden="1" customWidth="1"/>
    <col min="14332" max="14477" width="9.33333333333333"/>
    <col min="14478" max="14478" width="47.8333333333333" customWidth="1"/>
    <col min="14479" max="14479" width="16" customWidth="1"/>
    <col min="14480" max="14480" width="16.3333333333333" customWidth="1"/>
    <col min="14481" max="14481" width="12.8333333333333" customWidth="1"/>
    <col min="14482" max="14587" width="9" hidden="1" customWidth="1"/>
    <col min="14588" max="14733" width="9.33333333333333"/>
    <col min="14734" max="14734" width="47.8333333333333" customWidth="1"/>
    <col min="14735" max="14735" width="16" customWidth="1"/>
    <col min="14736" max="14736" width="16.3333333333333" customWidth="1"/>
    <col min="14737" max="14737" width="12.8333333333333" customWidth="1"/>
    <col min="14738" max="14843" width="9" hidden="1" customWidth="1"/>
    <col min="14844" max="14989" width="9.33333333333333"/>
    <col min="14990" max="14990" width="47.8333333333333" customWidth="1"/>
    <col min="14991" max="14991" width="16" customWidth="1"/>
    <col min="14992" max="14992" width="16.3333333333333" customWidth="1"/>
    <col min="14993" max="14993" width="12.8333333333333" customWidth="1"/>
    <col min="14994" max="15099" width="9" hidden="1" customWidth="1"/>
    <col min="15100" max="15245" width="9.33333333333333"/>
    <col min="15246" max="15246" width="47.8333333333333" customWidth="1"/>
    <col min="15247" max="15247" width="16" customWidth="1"/>
    <col min="15248" max="15248" width="16.3333333333333" customWidth="1"/>
    <col min="15249" max="15249" width="12.8333333333333" customWidth="1"/>
    <col min="15250" max="15355" width="9" hidden="1" customWidth="1"/>
    <col min="15356" max="15501" width="9.33333333333333"/>
    <col min="15502" max="15502" width="47.8333333333333" customWidth="1"/>
    <col min="15503" max="15503" width="16" customWidth="1"/>
    <col min="15504" max="15504" width="16.3333333333333" customWidth="1"/>
    <col min="15505" max="15505" width="12.8333333333333" customWidth="1"/>
    <col min="15506" max="15611" width="9" hidden="1" customWidth="1"/>
    <col min="15612" max="15757" width="9.33333333333333"/>
    <col min="15758" max="15758" width="47.8333333333333" customWidth="1"/>
    <col min="15759" max="15759" width="16" customWidth="1"/>
    <col min="15760" max="15760" width="16.3333333333333" customWidth="1"/>
    <col min="15761" max="15761" width="12.8333333333333" customWidth="1"/>
    <col min="15762" max="15867" width="9" hidden="1" customWidth="1"/>
    <col min="15868" max="16013" width="9.33333333333333"/>
    <col min="16014" max="16014" width="47.8333333333333" customWidth="1"/>
    <col min="16015" max="16015" width="16" customWidth="1"/>
    <col min="16016" max="16016" width="16.3333333333333" customWidth="1"/>
    <col min="16017" max="16017" width="12.8333333333333" customWidth="1"/>
    <col min="16018" max="16123" width="9" hidden="1" customWidth="1"/>
    <col min="16124" max="16382" width="9.33333333333333"/>
  </cols>
  <sheetData>
    <row r="1" ht="19.5" customHeight="1" spans="1:1">
      <c r="A1" s="73" t="s">
        <v>31</v>
      </c>
    </row>
    <row r="2" ht="28.5" customHeight="1" spans="1:2">
      <c r="A2" s="60" t="s">
        <v>32</v>
      </c>
      <c r="B2" s="60"/>
    </row>
    <row r="3" ht="19.5" customHeight="1" spans="1:2">
      <c r="A3" s="61"/>
      <c r="B3" s="6" t="s">
        <v>61</v>
      </c>
    </row>
    <row r="4" ht="36" customHeight="1" spans="1:2">
      <c r="A4" s="62" t="s">
        <v>1552</v>
      </c>
      <c r="B4" s="63" t="s">
        <v>63</v>
      </c>
    </row>
    <row r="5" ht="18" customHeight="1" spans="1:2">
      <c r="A5" s="64" t="s">
        <v>1553</v>
      </c>
      <c r="B5" s="65"/>
    </row>
    <row r="6" ht="18" customHeight="1" spans="1:2">
      <c r="A6" s="64" t="s">
        <v>1554</v>
      </c>
      <c r="B6" s="65"/>
    </row>
    <row r="7" ht="18" customHeight="1" spans="1:2">
      <c r="A7" s="64" t="s">
        <v>1555</v>
      </c>
      <c r="B7" s="65"/>
    </row>
    <row r="8" ht="18" customHeight="1" spans="1:2">
      <c r="A8" s="64" t="s">
        <v>1556</v>
      </c>
      <c r="B8" s="65"/>
    </row>
    <row r="9" ht="18" customHeight="1" spans="1:2">
      <c r="A9" s="64" t="s">
        <v>1557</v>
      </c>
      <c r="B9" s="65"/>
    </row>
    <row r="10" ht="18" customHeight="1" spans="1:2">
      <c r="A10" s="64" t="s">
        <v>1558</v>
      </c>
      <c r="B10" s="65"/>
    </row>
    <row r="11" ht="18" customHeight="1" spans="1:2">
      <c r="A11" s="66" t="s">
        <v>1559</v>
      </c>
      <c r="B11" s="65"/>
    </row>
    <row r="12" ht="18" customHeight="1" spans="1:2">
      <c r="A12" s="66" t="s">
        <v>1560</v>
      </c>
      <c r="B12" s="65"/>
    </row>
    <row r="13" ht="15.75" customHeight="1" spans="1:2">
      <c r="A13" s="66" t="s">
        <v>1558</v>
      </c>
      <c r="B13" s="65"/>
    </row>
    <row r="14" ht="15.75" customHeight="1" spans="1:2">
      <c r="A14" s="66" t="s">
        <v>1561</v>
      </c>
      <c r="B14" s="65"/>
    </row>
    <row r="15" ht="15.75" customHeight="1" spans="1:2">
      <c r="A15" s="66" t="s">
        <v>1562</v>
      </c>
      <c r="B15" s="65"/>
    </row>
    <row r="16" ht="15.75" customHeight="1" spans="1:2">
      <c r="A16" s="66" t="s">
        <v>1563</v>
      </c>
      <c r="B16" s="65"/>
    </row>
    <row r="17" ht="15.75" customHeight="1" spans="1:2">
      <c r="A17" s="66" t="s">
        <v>1564</v>
      </c>
      <c r="B17" s="65"/>
    </row>
    <row r="18" ht="15.75" customHeight="1" spans="1:2">
      <c r="A18" s="66" t="s">
        <v>1558</v>
      </c>
      <c r="B18" s="65"/>
    </row>
    <row r="19" ht="15.75" customHeight="1" spans="1:2">
      <c r="A19" s="66" t="s">
        <v>1565</v>
      </c>
      <c r="B19" s="65">
        <v>600</v>
      </c>
    </row>
    <row r="20" ht="15.75" customHeight="1" spans="1:2">
      <c r="A20" s="66" t="s">
        <v>1566</v>
      </c>
      <c r="B20" s="65">
        <v>600</v>
      </c>
    </row>
    <row r="21" ht="17.25" customHeight="1" spans="1:2">
      <c r="A21" s="67" t="s">
        <v>128</v>
      </c>
      <c r="B21" s="68"/>
    </row>
    <row r="22" ht="19.5" customHeight="1" spans="1:2">
      <c r="A22" s="69" t="s">
        <v>131</v>
      </c>
      <c r="B22" s="68"/>
    </row>
    <row r="23" ht="19.5" customHeight="1" spans="1:2">
      <c r="A23" s="70" t="s">
        <v>1567</v>
      </c>
      <c r="B23" s="68"/>
    </row>
    <row r="24" ht="19.5" customHeight="1" spans="1:2">
      <c r="A24" s="71" t="s">
        <v>1568</v>
      </c>
      <c r="B24" s="68"/>
    </row>
    <row r="25" ht="19.5" customHeight="1" spans="1:2">
      <c r="A25" s="72" t="s">
        <v>1569</v>
      </c>
      <c r="B25" s="65"/>
    </row>
    <row r="26" ht="19.5" customHeight="1" spans="1:2">
      <c r="A26" s="72" t="s">
        <v>141</v>
      </c>
      <c r="B26" s="65"/>
    </row>
    <row r="27" ht="18" customHeight="1" spans="1:2">
      <c r="A27" s="67" t="s">
        <v>142</v>
      </c>
      <c r="B27" s="65">
        <v>600</v>
      </c>
    </row>
    <row r="28" ht="19.5" customHeight="1"/>
  </sheetData>
  <mergeCells count="1">
    <mergeCell ref="A2:B2"/>
  </mergeCells>
  <printOptions horizontalCentered="1"/>
  <pageMargins left="0.708661417322835" right="0.708661417322835" top="0.354330708661417" bottom="0.31496062992126" header="0.31496062992126" footer="0.31496062992126"/>
  <pageSetup paperSize="9" orientation="landscape"/>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29"/>
  <sheetViews>
    <sheetView workbookViewId="0">
      <selection activeCell="B3" sqref="B3"/>
    </sheetView>
  </sheetViews>
  <sheetFormatPr defaultColWidth="9" defaultRowHeight="11.25" outlineLevelCol="1"/>
  <cols>
    <col min="1" max="1" width="65" customWidth="1"/>
    <col min="2" max="2" width="29.8333333333333" customWidth="1"/>
    <col min="3" max="141" width="9.33333333333333"/>
    <col min="142" max="142" width="47.8333333333333" customWidth="1"/>
    <col min="143" max="143" width="16" customWidth="1"/>
    <col min="144" max="144" width="16.3333333333333" customWidth="1"/>
    <col min="145" max="145" width="12.8333333333333" customWidth="1"/>
    <col min="146" max="251" width="9" hidden="1" customWidth="1"/>
    <col min="252" max="397" width="9.33333333333333"/>
    <col min="398" max="398" width="47.8333333333333" customWidth="1"/>
    <col min="399" max="399" width="16" customWidth="1"/>
    <col min="400" max="400" width="16.3333333333333" customWidth="1"/>
    <col min="401" max="401" width="12.8333333333333" customWidth="1"/>
    <col min="402" max="507" width="9" hidden="1" customWidth="1"/>
    <col min="508" max="653" width="9.33333333333333"/>
    <col min="654" max="654" width="47.8333333333333" customWidth="1"/>
    <col min="655" max="655" width="16" customWidth="1"/>
    <col min="656" max="656" width="16.3333333333333" customWidth="1"/>
    <col min="657" max="657" width="12.8333333333333" customWidth="1"/>
    <col min="658" max="763" width="9" hidden="1" customWidth="1"/>
    <col min="764" max="909" width="9.33333333333333"/>
    <col min="910" max="910" width="47.8333333333333" customWidth="1"/>
    <col min="911" max="911" width="16" customWidth="1"/>
    <col min="912" max="912" width="16.3333333333333" customWidth="1"/>
    <col min="913" max="913" width="12.8333333333333" customWidth="1"/>
    <col min="914" max="1019" width="9" hidden="1" customWidth="1"/>
    <col min="1020" max="1165" width="9.33333333333333"/>
    <col min="1166" max="1166" width="47.8333333333333" customWidth="1"/>
    <col min="1167" max="1167" width="16" customWidth="1"/>
    <col min="1168" max="1168" width="16.3333333333333" customWidth="1"/>
    <col min="1169" max="1169" width="12.8333333333333" customWidth="1"/>
    <col min="1170" max="1275" width="9" hidden="1" customWidth="1"/>
    <col min="1276" max="1421" width="9.33333333333333"/>
    <col min="1422" max="1422" width="47.8333333333333" customWidth="1"/>
    <col min="1423" max="1423" width="16" customWidth="1"/>
    <col min="1424" max="1424" width="16.3333333333333" customWidth="1"/>
    <col min="1425" max="1425" width="12.8333333333333" customWidth="1"/>
    <col min="1426" max="1531" width="9" hidden="1" customWidth="1"/>
    <col min="1532" max="1677" width="9.33333333333333"/>
    <col min="1678" max="1678" width="47.8333333333333" customWidth="1"/>
    <col min="1679" max="1679" width="16" customWidth="1"/>
    <col min="1680" max="1680" width="16.3333333333333" customWidth="1"/>
    <col min="1681" max="1681" width="12.8333333333333" customWidth="1"/>
    <col min="1682" max="1787" width="9" hidden="1" customWidth="1"/>
    <col min="1788" max="1933" width="9.33333333333333"/>
    <col min="1934" max="1934" width="47.8333333333333" customWidth="1"/>
    <col min="1935" max="1935" width="16" customWidth="1"/>
    <col min="1936" max="1936" width="16.3333333333333" customWidth="1"/>
    <col min="1937" max="1937" width="12.8333333333333" customWidth="1"/>
    <col min="1938" max="2043" width="9" hidden="1" customWidth="1"/>
    <col min="2044" max="2189" width="9.33333333333333"/>
    <col min="2190" max="2190" width="47.8333333333333" customWidth="1"/>
    <col min="2191" max="2191" width="16" customWidth="1"/>
    <col min="2192" max="2192" width="16.3333333333333" customWidth="1"/>
    <col min="2193" max="2193" width="12.8333333333333" customWidth="1"/>
    <col min="2194" max="2299" width="9" hidden="1" customWidth="1"/>
    <col min="2300" max="2445" width="9.33333333333333"/>
    <col min="2446" max="2446" width="47.8333333333333" customWidth="1"/>
    <col min="2447" max="2447" width="16" customWidth="1"/>
    <col min="2448" max="2448" width="16.3333333333333" customWidth="1"/>
    <col min="2449" max="2449" width="12.8333333333333" customWidth="1"/>
    <col min="2450" max="2555" width="9" hidden="1" customWidth="1"/>
    <col min="2556" max="2701" width="9.33333333333333"/>
    <col min="2702" max="2702" width="47.8333333333333" customWidth="1"/>
    <col min="2703" max="2703" width="16" customWidth="1"/>
    <col min="2704" max="2704" width="16.3333333333333" customWidth="1"/>
    <col min="2705" max="2705" width="12.8333333333333" customWidth="1"/>
    <col min="2706" max="2811" width="9" hidden="1" customWidth="1"/>
    <col min="2812" max="2957" width="9.33333333333333"/>
    <col min="2958" max="2958" width="47.8333333333333" customWidth="1"/>
    <col min="2959" max="2959" width="16" customWidth="1"/>
    <col min="2960" max="2960" width="16.3333333333333" customWidth="1"/>
    <col min="2961" max="2961" width="12.8333333333333" customWidth="1"/>
    <col min="2962" max="3067" width="9" hidden="1" customWidth="1"/>
    <col min="3068" max="3213" width="9.33333333333333"/>
    <col min="3214" max="3214" width="47.8333333333333" customWidth="1"/>
    <col min="3215" max="3215" width="16" customWidth="1"/>
    <col min="3216" max="3216" width="16.3333333333333" customWidth="1"/>
    <col min="3217" max="3217" width="12.8333333333333" customWidth="1"/>
    <col min="3218" max="3323" width="9" hidden="1" customWidth="1"/>
    <col min="3324" max="3469" width="9.33333333333333"/>
    <col min="3470" max="3470" width="47.8333333333333" customWidth="1"/>
    <col min="3471" max="3471" width="16" customWidth="1"/>
    <col min="3472" max="3472" width="16.3333333333333" customWidth="1"/>
    <col min="3473" max="3473" width="12.8333333333333" customWidth="1"/>
    <col min="3474" max="3579" width="9" hidden="1" customWidth="1"/>
    <col min="3580" max="3725" width="9.33333333333333"/>
    <col min="3726" max="3726" width="47.8333333333333" customWidth="1"/>
    <col min="3727" max="3727" width="16" customWidth="1"/>
    <col min="3728" max="3728" width="16.3333333333333" customWidth="1"/>
    <col min="3729" max="3729" width="12.8333333333333" customWidth="1"/>
    <col min="3730" max="3835" width="9" hidden="1" customWidth="1"/>
    <col min="3836" max="3981" width="9.33333333333333"/>
    <col min="3982" max="3982" width="47.8333333333333" customWidth="1"/>
    <col min="3983" max="3983" width="16" customWidth="1"/>
    <col min="3984" max="3984" width="16.3333333333333" customWidth="1"/>
    <col min="3985" max="3985" width="12.8333333333333" customWidth="1"/>
    <col min="3986" max="4091" width="9" hidden="1" customWidth="1"/>
    <col min="4092" max="4237" width="9.33333333333333"/>
    <col min="4238" max="4238" width="47.8333333333333" customWidth="1"/>
    <col min="4239" max="4239" width="16" customWidth="1"/>
    <col min="4240" max="4240" width="16.3333333333333" customWidth="1"/>
    <col min="4241" max="4241" width="12.8333333333333" customWidth="1"/>
    <col min="4242" max="4347" width="9" hidden="1" customWidth="1"/>
    <col min="4348" max="4493" width="9.33333333333333"/>
    <col min="4494" max="4494" width="47.8333333333333" customWidth="1"/>
    <col min="4495" max="4495" width="16" customWidth="1"/>
    <col min="4496" max="4496" width="16.3333333333333" customWidth="1"/>
    <col min="4497" max="4497" width="12.8333333333333" customWidth="1"/>
    <col min="4498" max="4603" width="9" hidden="1" customWidth="1"/>
    <col min="4604" max="4749" width="9.33333333333333"/>
    <col min="4750" max="4750" width="47.8333333333333" customWidth="1"/>
    <col min="4751" max="4751" width="16" customWidth="1"/>
    <col min="4752" max="4752" width="16.3333333333333" customWidth="1"/>
    <col min="4753" max="4753" width="12.8333333333333" customWidth="1"/>
    <col min="4754" max="4859" width="9" hidden="1" customWidth="1"/>
    <col min="4860" max="5005" width="9.33333333333333"/>
    <col min="5006" max="5006" width="47.8333333333333" customWidth="1"/>
    <col min="5007" max="5007" width="16" customWidth="1"/>
    <col min="5008" max="5008" width="16.3333333333333" customWidth="1"/>
    <col min="5009" max="5009" width="12.8333333333333" customWidth="1"/>
    <col min="5010" max="5115" width="9" hidden="1" customWidth="1"/>
    <col min="5116" max="5261" width="9.33333333333333"/>
    <col min="5262" max="5262" width="47.8333333333333" customWidth="1"/>
    <col min="5263" max="5263" width="16" customWidth="1"/>
    <col min="5264" max="5264" width="16.3333333333333" customWidth="1"/>
    <col min="5265" max="5265" width="12.8333333333333" customWidth="1"/>
    <col min="5266" max="5371" width="9" hidden="1" customWidth="1"/>
    <col min="5372" max="5517" width="9.33333333333333"/>
    <col min="5518" max="5518" width="47.8333333333333" customWidth="1"/>
    <col min="5519" max="5519" width="16" customWidth="1"/>
    <col min="5520" max="5520" width="16.3333333333333" customWidth="1"/>
    <col min="5521" max="5521" width="12.8333333333333" customWidth="1"/>
    <col min="5522" max="5627" width="9" hidden="1" customWidth="1"/>
    <col min="5628" max="5773" width="9.33333333333333"/>
    <col min="5774" max="5774" width="47.8333333333333" customWidth="1"/>
    <col min="5775" max="5775" width="16" customWidth="1"/>
    <col min="5776" max="5776" width="16.3333333333333" customWidth="1"/>
    <col min="5777" max="5777" width="12.8333333333333" customWidth="1"/>
    <col min="5778" max="5883" width="9" hidden="1" customWidth="1"/>
    <col min="5884" max="6029" width="9.33333333333333"/>
    <col min="6030" max="6030" width="47.8333333333333" customWidth="1"/>
    <col min="6031" max="6031" width="16" customWidth="1"/>
    <col min="6032" max="6032" width="16.3333333333333" customWidth="1"/>
    <col min="6033" max="6033" width="12.8333333333333" customWidth="1"/>
    <col min="6034" max="6139" width="9" hidden="1" customWidth="1"/>
    <col min="6140" max="6285" width="9.33333333333333"/>
    <col min="6286" max="6286" width="47.8333333333333" customWidth="1"/>
    <col min="6287" max="6287" width="16" customWidth="1"/>
    <col min="6288" max="6288" width="16.3333333333333" customWidth="1"/>
    <col min="6289" max="6289" width="12.8333333333333" customWidth="1"/>
    <col min="6290" max="6395" width="9" hidden="1" customWidth="1"/>
    <col min="6396" max="6541" width="9.33333333333333"/>
    <col min="6542" max="6542" width="47.8333333333333" customWidth="1"/>
    <col min="6543" max="6543" width="16" customWidth="1"/>
    <col min="6544" max="6544" width="16.3333333333333" customWidth="1"/>
    <col min="6545" max="6545" width="12.8333333333333" customWidth="1"/>
    <col min="6546" max="6651" width="9" hidden="1" customWidth="1"/>
    <col min="6652" max="6797" width="9.33333333333333"/>
    <col min="6798" max="6798" width="47.8333333333333" customWidth="1"/>
    <col min="6799" max="6799" width="16" customWidth="1"/>
    <col min="6800" max="6800" width="16.3333333333333" customWidth="1"/>
    <col min="6801" max="6801" width="12.8333333333333" customWidth="1"/>
    <col min="6802" max="6907" width="9" hidden="1" customWidth="1"/>
    <col min="6908" max="7053" width="9.33333333333333"/>
    <col min="7054" max="7054" width="47.8333333333333" customWidth="1"/>
    <col min="7055" max="7055" width="16" customWidth="1"/>
    <col min="7056" max="7056" width="16.3333333333333" customWidth="1"/>
    <col min="7057" max="7057" width="12.8333333333333" customWidth="1"/>
    <col min="7058" max="7163" width="9" hidden="1" customWidth="1"/>
    <col min="7164" max="7309" width="9.33333333333333"/>
    <col min="7310" max="7310" width="47.8333333333333" customWidth="1"/>
    <col min="7311" max="7311" width="16" customWidth="1"/>
    <col min="7312" max="7312" width="16.3333333333333" customWidth="1"/>
    <col min="7313" max="7313" width="12.8333333333333" customWidth="1"/>
    <col min="7314" max="7419" width="9" hidden="1" customWidth="1"/>
    <col min="7420" max="7565" width="9.33333333333333"/>
    <col min="7566" max="7566" width="47.8333333333333" customWidth="1"/>
    <col min="7567" max="7567" width="16" customWidth="1"/>
    <col min="7568" max="7568" width="16.3333333333333" customWidth="1"/>
    <col min="7569" max="7569" width="12.8333333333333" customWidth="1"/>
    <col min="7570" max="7675" width="9" hidden="1" customWidth="1"/>
    <col min="7676" max="7821" width="9.33333333333333"/>
    <col min="7822" max="7822" width="47.8333333333333" customWidth="1"/>
    <col min="7823" max="7823" width="16" customWidth="1"/>
    <col min="7824" max="7824" width="16.3333333333333" customWidth="1"/>
    <col min="7825" max="7825" width="12.8333333333333" customWidth="1"/>
    <col min="7826" max="7931" width="9" hidden="1" customWidth="1"/>
    <col min="7932" max="8077" width="9.33333333333333"/>
    <col min="8078" max="8078" width="47.8333333333333" customWidth="1"/>
    <col min="8079" max="8079" width="16" customWidth="1"/>
    <col min="8080" max="8080" width="16.3333333333333" customWidth="1"/>
    <col min="8081" max="8081" width="12.8333333333333" customWidth="1"/>
    <col min="8082" max="8187" width="9" hidden="1" customWidth="1"/>
    <col min="8188" max="8333" width="9.33333333333333"/>
    <col min="8334" max="8334" width="47.8333333333333" customWidth="1"/>
    <col min="8335" max="8335" width="16" customWidth="1"/>
    <col min="8336" max="8336" width="16.3333333333333" customWidth="1"/>
    <col min="8337" max="8337" width="12.8333333333333" customWidth="1"/>
    <col min="8338" max="8443" width="9" hidden="1" customWidth="1"/>
    <col min="8444" max="8589" width="9.33333333333333"/>
    <col min="8590" max="8590" width="47.8333333333333" customWidth="1"/>
    <col min="8591" max="8591" width="16" customWidth="1"/>
    <col min="8592" max="8592" width="16.3333333333333" customWidth="1"/>
    <col min="8593" max="8593" width="12.8333333333333" customWidth="1"/>
    <col min="8594" max="8699" width="9" hidden="1" customWidth="1"/>
    <col min="8700" max="8845" width="9.33333333333333"/>
    <col min="8846" max="8846" width="47.8333333333333" customWidth="1"/>
    <col min="8847" max="8847" width="16" customWidth="1"/>
    <col min="8848" max="8848" width="16.3333333333333" customWidth="1"/>
    <col min="8849" max="8849" width="12.8333333333333" customWidth="1"/>
    <col min="8850" max="8955" width="9" hidden="1" customWidth="1"/>
    <col min="8956" max="9101" width="9.33333333333333"/>
    <col min="9102" max="9102" width="47.8333333333333" customWidth="1"/>
    <col min="9103" max="9103" width="16" customWidth="1"/>
    <col min="9104" max="9104" width="16.3333333333333" customWidth="1"/>
    <col min="9105" max="9105" width="12.8333333333333" customWidth="1"/>
    <col min="9106" max="9211" width="9" hidden="1" customWidth="1"/>
    <col min="9212" max="9357" width="9.33333333333333"/>
    <col min="9358" max="9358" width="47.8333333333333" customWidth="1"/>
    <col min="9359" max="9359" width="16" customWidth="1"/>
    <col min="9360" max="9360" width="16.3333333333333" customWidth="1"/>
    <col min="9361" max="9361" width="12.8333333333333" customWidth="1"/>
    <col min="9362" max="9467" width="9" hidden="1" customWidth="1"/>
    <col min="9468" max="9613" width="9.33333333333333"/>
    <col min="9614" max="9614" width="47.8333333333333" customWidth="1"/>
    <col min="9615" max="9615" width="16" customWidth="1"/>
    <col min="9616" max="9616" width="16.3333333333333" customWidth="1"/>
    <col min="9617" max="9617" width="12.8333333333333" customWidth="1"/>
    <col min="9618" max="9723" width="9" hidden="1" customWidth="1"/>
    <col min="9724" max="9869" width="9.33333333333333"/>
    <col min="9870" max="9870" width="47.8333333333333" customWidth="1"/>
    <col min="9871" max="9871" width="16" customWidth="1"/>
    <col min="9872" max="9872" width="16.3333333333333" customWidth="1"/>
    <col min="9873" max="9873" width="12.8333333333333" customWidth="1"/>
    <col min="9874" max="9979" width="9" hidden="1" customWidth="1"/>
    <col min="9980" max="10125" width="9.33333333333333"/>
    <col min="10126" max="10126" width="47.8333333333333" customWidth="1"/>
    <col min="10127" max="10127" width="16" customWidth="1"/>
    <col min="10128" max="10128" width="16.3333333333333" customWidth="1"/>
    <col min="10129" max="10129" width="12.8333333333333" customWidth="1"/>
    <col min="10130" max="10235" width="9" hidden="1" customWidth="1"/>
    <col min="10236" max="10381" width="9.33333333333333"/>
    <col min="10382" max="10382" width="47.8333333333333" customWidth="1"/>
    <col min="10383" max="10383" width="16" customWidth="1"/>
    <col min="10384" max="10384" width="16.3333333333333" customWidth="1"/>
    <col min="10385" max="10385" width="12.8333333333333" customWidth="1"/>
    <col min="10386" max="10491" width="9" hidden="1" customWidth="1"/>
    <col min="10492" max="10637" width="9.33333333333333"/>
    <col min="10638" max="10638" width="47.8333333333333" customWidth="1"/>
    <col min="10639" max="10639" width="16" customWidth="1"/>
    <col min="10640" max="10640" width="16.3333333333333" customWidth="1"/>
    <col min="10641" max="10641" width="12.8333333333333" customWidth="1"/>
    <col min="10642" max="10747" width="9" hidden="1" customWidth="1"/>
    <col min="10748" max="10893" width="9.33333333333333"/>
    <col min="10894" max="10894" width="47.8333333333333" customWidth="1"/>
    <col min="10895" max="10895" width="16" customWidth="1"/>
    <col min="10896" max="10896" width="16.3333333333333" customWidth="1"/>
    <col min="10897" max="10897" width="12.8333333333333" customWidth="1"/>
    <col min="10898" max="11003" width="9" hidden="1" customWidth="1"/>
    <col min="11004" max="11149" width="9.33333333333333"/>
    <col min="11150" max="11150" width="47.8333333333333" customWidth="1"/>
    <col min="11151" max="11151" width="16" customWidth="1"/>
    <col min="11152" max="11152" width="16.3333333333333" customWidth="1"/>
    <col min="11153" max="11153" width="12.8333333333333" customWidth="1"/>
    <col min="11154" max="11259" width="9" hidden="1" customWidth="1"/>
    <col min="11260" max="11405" width="9.33333333333333"/>
    <col min="11406" max="11406" width="47.8333333333333" customWidth="1"/>
    <col min="11407" max="11407" width="16" customWidth="1"/>
    <col min="11408" max="11408" width="16.3333333333333" customWidth="1"/>
    <col min="11409" max="11409" width="12.8333333333333" customWidth="1"/>
    <col min="11410" max="11515" width="9" hidden="1" customWidth="1"/>
    <col min="11516" max="11661" width="9.33333333333333"/>
    <col min="11662" max="11662" width="47.8333333333333" customWidth="1"/>
    <col min="11663" max="11663" width="16" customWidth="1"/>
    <col min="11664" max="11664" width="16.3333333333333" customWidth="1"/>
    <col min="11665" max="11665" width="12.8333333333333" customWidth="1"/>
    <col min="11666" max="11771" width="9" hidden="1" customWidth="1"/>
    <col min="11772" max="11917" width="9.33333333333333"/>
    <col min="11918" max="11918" width="47.8333333333333" customWidth="1"/>
    <col min="11919" max="11919" width="16" customWidth="1"/>
    <col min="11920" max="11920" width="16.3333333333333" customWidth="1"/>
    <col min="11921" max="11921" width="12.8333333333333" customWidth="1"/>
    <col min="11922" max="12027" width="9" hidden="1" customWidth="1"/>
    <col min="12028" max="12173" width="9.33333333333333"/>
    <col min="12174" max="12174" width="47.8333333333333" customWidth="1"/>
    <col min="12175" max="12175" width="16" customWidth="1"/>
    <col min="12176" max="12176" width="16.3333333333333" customWidth="1"/>
    <col min="12177" max="12177" width="12.8333333333333" customWidth="1"/>
    <col min="12178" max="12283" width="9" hidden="1" customWidth="1"/>
    <col min="12284" max="12429" width="9.33333333333333"/>
    <col min="12430" max="12430" width="47.8333333333333" customWidth="1"/>
    <col min="12431" max="12431" width="16" customWidth="1"/>
    <col min="12432" max="12432" width="16.3333333333333" customWidth="1"/>
    <col min="12433" max="12433" width="12.8333333333333" customWidth="1"/>
    <col min="12434" max="12539" width="9" hidden="1" customWidth="1"/>
    <col min="12540" max="12685" width="9.33333333333333"/>
    <col min="12686" max="12686" width="47.8333333333333" customWidth="1"/>
    <col min="12687" max="12687" width="16" customWidth="1"/>
    <col min="12688" max="12688" width="16.3333333333333" customWidth="1"/>
    <col min="12689" max="12689" width="12.8333333333333" customWidth="1"/>
    <col min="12690" max="12795" width="9" hidden="1" customWidth="1"/>
    <col min="12796" max="12941" width="9.33333333333333"/>
    <col min="12942" max="12942" width="47.8333333333333" customWidth="1"/>
    <col min="12943" max="12943" width="16" customWidth="1"/>
    <col min="12944" max="12944" width="16.3333333333333" customWidth="1"/>
    <col min="12945" max="12945" width="12.8333333333333" customWidth="1"/>
    <col min="12946" max="13051" width="9" hidden="1" customWidth="1"/>
    <col min="13052" max="13197" width="9.33333333333333"/>
    <col min="13198" max="13198" width="47.8333333333333" customWidth="1"/>
    <col min="13199" max="13199" width="16" customWidth="1"/>
    <col min="13200" max="13200" width="16.3333333333333" customWidth="1"/>
    <col min="13201" max="13201" width="12.8333333333333" customWidth="1"/>
    <col min="13202" max="13307" width="9" hidden="1" customWidth="1"/>
    <col min="13308" max="13453" width="9.33333333333333"/>
    <col min="13454" max="13454" width="47.8333333333333" customWidth="1"/>
    <col min="13455" max="13455" width="16" customWidth="1"/>
    <col min="13456" max="13456" width="16.3333333333333" customWidth="1"/>
    <col min="13457" max="13457" width="12.8333333333333" customWidth="1"/>
    <col min="13458" max="13563" width="9" hidden="1" customWidth="1"/>
    <col min="13564" max="13709" width="9.33333333333333"/>
    <col min="13710" max="13710" width="47.8333333333333" customWidth="1"/>
    <col min="13711" max="13711" width="16" customWidth="1"/>
    <col min="13712" max="13712" width="16.3333333333333" customWidth="1"/>
    <col min="13713" max="13713" width="12.8333333333333" customWidth="1"/>
    <col min="13714" max="13819" width="9" hidden="1" customWidth="1"/>
    <col min="13820" max="13965" width="9.33333333333333"/>
    <col min="13966" max="13966" width="47.8333333333333" customWidth="1"/>
    <col min="13967" max="13967" width="16" customWidth="1"/>
    <col min="13968" max="13968" width="16.3333333333333" customWidth="1"/>
    <col min="13969" max="13969" width="12.8333333333333" customWidth="1"/>
    <col min="13970" max="14075" width="9" hidden="1" customWidth="1"/>
    <col min="14076" max="14221" width="9.33333333333333"/>
    <col min="14222" max="14222" width="47.8333333333333" customWidth="1"/>
    <col min="14223" max="14223" width="16" customWidth="1"/>
    <col min="14224" max="14224" width="16.3333333333333" customWidth="1"/>
    <col min="14225" max="14225" width="12.8333333333333" customWidth="1"/>
    <col min="14226" max="14331" width="9" hidden="1" customWidth="1"/>
    <col min="14332" max="14477" width="9.33333333333333"/>
    <col min="14478" max="14478" width="47.8333333333333" customWidth="1"/>
    <col min="14479" max="14479" width="16" customWidth="1"/>
    <col min="14480" max="14480" width="16.3333333333333" customWidth="1"/>
    <col min="14481" max="14481" width="12.8333333333333" customWidth="1"/>
    <col min="14482" max="14587" width="9" hidden="1" customWidth="1"/>
    <col min="14588" max="14733" width="9.33333333333333"/>
    <col min="14734" max="14734" width="47.8333333333333" customWidth="1"/>
    <col min="14735" max="14735" width="16" customWidth="1"/>
    <col min="14736" max="14736" width="16.3333333333333" customWidth="1"/>
    <col min="14737" max="14737" width="12.8333333333333" customWidth="1"/>
    <col min="14738" max="14843" width="9" hidden="1" customWidth="1"/>
    <col min="14844" max="14989" width="9.33333333333333"/>
    <col min="14990" max="14990" width="47.8333333333333" customWidth="1"/>
    <col min="14991" max="14991" width="16" customWidth="1"/>
    <col min="14992" max="14992" width="16.3333333333333" customWidth="1"/>
    <col min="14993" max="14993" width="12.8333333333333" customWidth="1"/>
    <col min="14994" max="15099" width="9" hidden="1" customWidth="1"/>
    <col min="15100" max="15245" width="9.33333333333333"/>
    <col min="15246" max="15246" width="47.8333333333333" customWidth="1"/>
    <col min="15247" max="15247" width="16" customWidth="1"/>
    <col min="15248" max="15248" width="16.3333333333333" customWidth="1"/>
    <col min="15249" max="15249" width="12.8333333333333" customWidth="1"/>
    <col min="15250" max="15355" width="9" hidden="1" customWidth="1"/>
    <col min="15356" max="15501" width="9.33333333333333"/>
    <col min="15502" max="15502" width="47.8333333333333" customWidth="1"/>
    <col min="15503" max="15503" width="16" customWidth="1"/>
    <col min="15504" max="15504" width="16.3333333333333" customWidth="1"/>
    <col min="15505" max="15505" width="12.8333333333333" customWidth="1"/>
    <col min="15506" max="15611" width="9" hidden="1" customWidth="1"/>
    <col min="15612" max="15757" width="9.33333333333333"/>
    <col min="15758" max="15758" width="47.8333333333333" customWidth="1"/>
    <col min="15759" max="15759" width="16" customWidth="1"/>
    <col min="15760" max="15760" width="16.3333333333333" customWidth="1"/>
    <col min="15761" max="15761" width="12.8333333333333" customWidth="1"/>
    <col min="15762" max="15867" width="9" hidden="1" customWidth="1"/>
    <col min="15868" max="16013" width="9.33333333333333"/>
    <col min="16014" max="16014" width="47.8333333333333" customWidth="1"/>
    <col min="16015" max="16015" width="16" customWidth="1"/>
    <col min="16016" max="16016" width="16.3333333333333" customWidth="1"/>
    <col min="16017" max="16017" width="12.8333333333333" customWidth="1"/>
    <col min="16018" max="16123" width="9" hidden="1" customWidth="1"/>
    <col min="16124" max="16382" width="9.33333333333333"/>
  </cols>
  <sheetData>
    <row r="1" ht="19.5" customHeight="1" spans="1:1">
      <c r="A1" s="16" t="s">
        <v>33</v>
      </c>
    </row>
    <row r="2" ht="28.5" customHeight="1" spans="1:2">
      <c r="A2" s="60" t="s">
        <v>1570</v>
      </c>
      <c r="B2" s="60"/>
    </row>
    <row r="3" ht="19.5" customHeight="1" spans="1:2">
      <c r="A3" s="61"/>
      <c r="B3" s="6" t="s">
        <v>61</v>
      </c>
    </row>
    <row r="4" ht="36" customHeight="1" spans="1:2">
      <c r="A4" s="62" t="s">
        <v>1552</v>
      </c>
      <c r="B4" s="63" t="s">
        <v>63</v>
      </c>
    </row>
    <row r="5" ht="18" customHeight="1" spans="1:2">
      <c r="A5" s="64" t="s">
        <v>1553</v>
      </c>
      <c r="B5" s="65"/>
    </row>
    <row r="6" ht="18" customHeight="1" spans="1:2">
      <c r="A6" s="64" t="s">
        <v>1554</v>
      </c>
      <c r="B6" s="65"/>
    </row>
    <row r="7" ht="18" customHeight="1" spans="1:2">
      <c r="A7" s="64" t="s">
        <v>1555</v>
      </c>
      <c r="B7" s="65"/>
    </row>
    <row r="8" ht="18" customHeight="1" spans="1:2">
      <c r="A8" s="64" t="s">
        <v>1556</v>
      </c>
      <c r="B8" s="65"/>
    </row>
    <row r="9" ht="18" customHeight="1" spans="1:2">
      <c r="A9" s="64" t="s">
        <v>1557</v>
      </c>
      <c r="B9" s="65"/>
    </row>
    <row r="10" ht="18" customHeight="1" spans="1:2">
      <c r="A10" s="64" t="s">
        <v>1571</v>
      </c>
      <c r="B10" s="65">
        <v>100</v>
      </c>
    </row>
    <row r="11" ht="18" customHeight="1" spans="1:2">
      <c r="A11" s="64" t="s">
        <v>1572</v>
      </c>
      <c r="B11" s="65">
        <v>500</v>
      </c>
    </row>
    <row r="12" ht="18" customHeight="1" spans="1:2">
      <c r="A12" s="66" t="s">
        <v>1559</v>
      </c>
      <c r="B12" s="65"/>
    </row>
    <row r="13" ht="18" customHeight="1" spans="1:2">
      <c r="A13" s="66" t="s">
        <v>1560</v>
      </c>
      <c r="B13" s="65"/>
    </row>
    <row r="14" ht="15.75" customHeight="1" spans="1:2">
      <c r="A14" s="66" t="s">
        <v>1558</v>
      </c>
      <c r="B14" s="65"/>
    </row>
    <row r="15" ht="15.75" customHeight="1" spans="1:2">
      <c r="A15" s="66" t="s">
        <v>1561</v>
      </c>
      <c r="B15" s="65"/>
    </row>
    <row r="16" ht="15.75" customHeight="1" spans="1:2">
      <c r="A16" s="66" t="s">
        <v>1562</v>
      </c>
      <c r="B16" s="65"/>
    </row>
    <row r="17" ht="15.75" customHeight="1" spans="1:2">
      <c r="A17" s="66" t="s">
        <v>1563</v>
      </c>
      <c r="B17" s="65"/>
    </row>
    <row r="18" ht="15.75" customHeight="1" spans="1:2">
      <c r="A18" s="66" t="s">
        <v>1564</v>
      </c>
      <c r="B18" s="65"/>
    </row>
    <row r="19" ht="15.75" customHeight="1" spans="1:2">
      <c r="A19" s="66" t="s">
        <v>1558</v>
      </c>
      <c r="B19" s="65"/>
    </row>
    <row r="20" ht="15.75" customHeight="1" spans="1:2">
      <c r="A20" s="66" t="s">
        <v>1565</v>
      </c>
      <c r="B20" s="65"/>
    </row>
    <row r="21" ht="15.75" customHeight="1" spans="1:2">
      <c r="A21" s="66" t="s">
        <v>1566</v>
      </c>
      <c r="B21" s="65"/>
    </row>
    <row r="22" ht="17.25" customHeight="1" spans="1:2">
      <c r="A22" s="67" t="s">
        <v>128</v>
      </c>
      <c r="B22" s="68"/>
    </row>
    <row r="23" ht="19.5" customHeight="1" spans="1:2">
      <c r="A23" s="69" t="s">
        <v>131</v>
      </c>
      <c r="B23" s="68"/>
    </row>
    <row r="24" ht="19.5" customHeight="1" spans="1:2">
      <c r="A24" s="70" t="s">
        <v>1567</v>
      </c>
      <c r="B24" s="68"/>
    </row>
    <row r="25" ht="19.5" customHeight="1" spans="1:2">
      <c r="A25" s="71" t="s">
        <v>1568</v>
      </c>
      <c r="B25" s="68"/>
    </row>
    <row r="26" ht="19.5" customHeight="1" spans="1:2">
      <c r="A26" s="72" t="s">
        <v>1569</v>
      </c>
      <c r="B26" s="65"/>
    </row>
    <row r="27" ht="19.5" customHeight="1" spans="1:2">
      <c r="A27" s="72" t="s">
        <v>141</v>
      </c>
      <c r="B27" s="65"/>
    </row>
    <row r="28" ht="18" customHeight="1" spans="1:2">
      <c r="A28" s="67" t="s">
        <v>142</v>
      </c>
      <c r="B28" s="65">
        <v>600</v>
      </c>
    </row>
    <row r="29" ht="19.5" customHeight="1"/>
  </sheetData>
  <mergeCells count="1">
    <mergeCell ref="A2:B2"/>
  </mergeCells>
  <printOptions horizontalCentered="1"/>
  <pageMargins left="0.708661417322835" right="0.708661417322835" top="0.354330708661417" bottom="0.31496062992126" header="0.31496062992126" footer="0.31496062992126"/>
  <pageSetup paperSize="9" orientation="landscape"/>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54"/>
  <sheetViews>
    <sheetView view="pageBreakPreview" zoomScaleNormal="100" workbookViewId="0">
      <selection activeCell="A6" sqref="A6:B6"/>
    </sheetView>
  </sheetViews>
  <sheetFormatPr defaultColWidth="16.1666666666667" defaultRowHeight="17.1" customHeight="1" outlineLevelCol="2"/>
  <cols>
    <col min="1" max="1" width="19.8111111111111" style="51" customWidth="1"/>
    <col min="2" max="2" width="67" style="51" customWidth="1"/>
    <col min="3" max="3" width="30.9" style="51" customWidth="1"/>
    <col min="4" max="249" width="16.1666666666667" style="51" customWidth="1"/>
    <col min="250" max="16384" width="16.1666666666667" style="52"/>
  </cols>
  <sheetData>
    <row r="1" customFormat="1" ht="19.5" customHeight="1" spans="1:1">
      <c r="A1" s="16" t="s">
        <v>36</v>
      </c>
    </row>
    <row r="2" s="51" customFormat="1" ht="33.95" customHeight="1" spans="1:3">
      <c r="A2" s="53" t="s">
        <v>1573</v>
      </c>
      <c r="B2" s="53"/>
      <c r="C2" s="53"/>
    </row>
    <row r="3" s="51" customFormat="1" ht="16.9" customHeight="1" spans="1:3">
      <c r="A3" s="54" t="s">
        <v>1574</v>
      </c>
      <c r="B3" s="54"/>
      <c r="C3" s="54"/>
    </row>
    <row r="4" s="51" customFormat="1" ht="16.9" customHeight="1" spans="1:3">
      <c r="A4" s="55" t="s">
        <v>1107</v>
      </c>
      <c r="B4" s="55" t="s">
        <v>1575</v>
      </c>
      <c r="C4" s="55" t="s">
        <v>144</v>
      </c>
    </row>
    <row r="5" s="51" customFormat="1" ht="16.9" customHeight="1" spans="1:3">
      <c r="A5" s="56"/>
      <c r="B5" s="55" t="s">
        <v>1576</v>
      </c>
      <c r="C5" s="57">
        <f>C6+C9</f>
        <v>100</v>
      </c>
    </row>
    <row r="6" s="51" customFormat="1" ht="16.9" customHeight="1" spans="1:3">
      <c r="A6" s="56">
        <v>2230105</v>
      </c>
      <c r="B6" s="58" t="s">
        <v>1577</v>
      </c>
      <c r="C6" s="57">
        <v>100</v>
      </c>
    </row>
    <row r="7" s="51" customFormat="1" ht="16.9" customHeight="1" spans="1:3">
      <c r="A7" s="56"/>
      <c r="B7" s="58"/>
      <c r="C7" s="57"/>
    </row>
    <row r="8" s="51" customFormat="1" ht="16.9" customHeight="1" spans="1:3">
      <c r="A8" s="56"/>
      <c r="B8" s="59"/>
      <c r="C8" s="57"/>
    </row>
    <row r="9" s="51" customFormat="1" ht="16.9" customHeight="1" spans="1:3">
      <c r="A9" s="56"/>
      <c r="B9" s="58"/>
      <c r="C9" s="57"/>
    </row>
    <row r="10" s="51" customFormat="1" ht="16.9" customHeight="1" spans="1:3">
      <c r="A10" s="56"/>
      <c r="B10" s="58"/>
      <c r="C10" s="57"/>
    </row>
    <row r="11" s="51" customFormat="1" ht="16.9" customHeight="1" spans="1:3">
      <c r="A11" s="56"/>
      <c r="B11" s="59"/>
      <c r="C11" s="57"/>
    </row>
    <row r="12" s="51" customFormat="1" ht="16.9" customHeight="1" spans="1:3">
      <c r="A12" s="56"/>
      <c r="B12" s="59"/>
      <c r="C12" s="57"/>
    </row>
    <row r="13" s="51" customFormat="1" ht="16.9" customHeight="1" spans="1:3">
      <c r="A13" s="56"/>
      <c r="B13" s="59"/>
      <c r="C13" s="57"/>
    </row>
    <row r="14" s="51" customFormat="1" ht="16.9" customHeight="1" spans="1:3">
      <c r="A14" s="56"/>
      <c r="B14" s="59"/>
      <c r="C14" s="57"/>
    </row>
    <row r="15" s="51" customFormat="1" ht="16.9" customHeight="1" spans="1:3">
      <c r="A15" s="56"/>
      <c r="B15" s="59"/>
      <c r="C15" s="57"/>
    </row>
    <row r="16" s="51" customFormat="1" ht="16.9" customHeight="1" spans="1:3">
      <c r="A16" s="56"/>
      <c r="B16" s="59"/>
      <c r="C16" s="57"/>
    </row>
    <row r="17" s="51" customFormat="1" ht="16.9" customHeight="1" spans="1:3">
      <c r="A17" s="56"/>
      <c r="B17" s="59"/>
      <c r="C17" s="57"/>
    </row>
    <row r="18" s="51" customFormat="1" ht="16.9" customHeight="1" spans="1:3">
      <c r="A18" s="56"/>
      <c r="B18" s="59"/>
      <c r="C18" s="57"/>
    </row>
    <row r="19" s="51" customFormat="1" ht="16.9" customHeight="1" spans="1:3">
      <c r="A19" s="56"/>
      <c r="B19" s="59"/>
      <c r="C19" s="57"/>
    </row>
    <row r="20" s="51" customFormat="1" ht="16.9" customHeight="1" spans="1:3">
      <c r="A20" s="56"/>
      <c r="B20" s="58"/>
      <c r="C20" s="57"/>
    </row>
    <row r="21" s="51" customFormat="1" ht="16.9" customHeight="1" spans="1:3">
      <c r="A21" s="56"/>
      <c r="B21" s="59"/>
      <c r="C21" s="57"/>
    </row>
    <row r="22" s="51" customFormat="1" ht="16.9" customHeight="1" spans="1:3">
      <c r="A22" s="56"/>
      <c r="B22" s="59"/>
      <c r="C22" s="57"/>
    </row>
    <row r="23" s="51" customFormat="1" ht="16.9" customHeight="1" spans="1:3">
      <c r="A23" s="56"/>
      <c r="B23" s="59"/>
      <c r="C23" s="57"/>
    </row>
    <row r="24" s="51" customFormat="1" ht="16.9" customHeight="1" spans="1:3">
      <c r="A24" s="56"/>
      <c r="B24" s="59"/>
      <c r="C24" s="57"/>
    </row>
    <row r="25" s="51" customFormat="1" ht="16.9" customHeight="1" spans="1:3">
      <c r="A25" s="56"/>
      <c r="B25" s="59"/>
      <c r="C25" s="57"/>
    </row>
    <row r="26" s="51" customFormat="1" ht="16.9" customHeight="1" spans="1:3">
      <c r="A26" s="56"/>
      <c r="B26" s="59"/>
      <c r="C26" s="57"/>
    </row>
    <row r="27" s="51" customFormat="1" ht="16.9" customHeight="1" spans="1:3">
      <c r="A27" s="56"/>
      <c r="B27" s="59"/>
      <c r="C27" s="57"/>
    </row>
    <row r="28" s="51" customFormat="1" ht="16.9" customHeight="1" spans="1:3">
      <c r="A28" s="56"/>
      <c r="B28" s="59"/>
      <c r="C28" s="57"/>
    </row>
    <row r="29" s="51" customFormat="1" ht="16.9" customHeight="1" spans="1:3">
      <c r="A29" s="56"/>
      <c r="B29" s="58"/>
      <c r="C29" s="57"/>
    </row>
    <row r="30" s="51" customFormat="1" ht="16.9" customHeight="1" spans="1:3">
      <c r="A30" s="56"/>
      <c r="B30" s="59"/>
      <c r="C30" s="57"/>
    </row>
    <row r="31" s="51" customFormat="1" ht="16.9" customHeight="1" spans="1:3">
      <c r="A31" s="56"/>
      <c r="B31" s="58"/>
      <c r="C31" s="57"/>
    </row>
    <row r="32" s="51" customFormat="1" ht="16.9" customHeight="1" spans="1:3">
      <c r="A32" s="56"/>
      <c r="B32" s="59"/>
      <c r="C32" s="57"/>
    </row>
    <row r="33" s="51" customFormat="1" ht="16.9" customHeight="1" spans="1:3">
      <c r="A33" s="56"/>
      <c r="B33" s="59"/>
      <c r="C33" s="57"/>
    </row>
    <row r="34" s="51" customFormat="1" ht="16.9" customHeight="1" spans="1:3">
      <c r="A34" s="56"/>
      <c r="B34" s="59"/>
      <c r="C34" s="57"/>
    </row>
    <row r="35" s="51" customFormat="1" ht="16.9" customHeight="1" spans="1:3">
      <c r="A35" s="56"/>
      <c r="B35" s="58"/>
      <c r="C35" s="57"/>
    </row>
    <row r="36" s="51" customFormat="1" ht="16.9" customHeight="1" spans="1:3">
      <c r="A36" s="56"/>
      <c r="B36" s="59"/>
      <c r="C36" s="57"/>
    </row>
    <row r="37" s="51" customFormat="1" ht="16.9" customHeight="1" spans="1:3">
      <c r="A37" s="52"/>
      <c r="B37" s="52"/>
      <c r="C37" s="52"/>
    </row>
    <row r="38" s="51" customFormat="1" ht="16.9" customHeight="1" spans="1:3">
      <c r="A38" s="52"/>
      <c r="B38" s="52"/>
      <c r="C38" s="52"/>
    </row>
    <row r="39" s="51" customFormat="1" ht="16.9" customHeight="1" spans="1:3">
      <c r="A39" s="52"/>
      <c r="B39" s="52"/>
      <c r="C39" s="52"/>
    </row>
    <row r="40" s="51" customFormat="1" ht="16.9" customHeight="1" spans="1:3">
      <c r="A40" s="52"/>
      <c r="B40" s="52"/>
      <c r="C40" s="52"/>
    </row>
    <row r="41" s="51" customFormat="1" ht="16.9" customHeight="1" spans="1:3">
      <c r="A41" s="52"/>
      <c r="B41" s="52"/>
      <c r="C41" s="52"/>
    </row>
    <row r="42" s="51" customFormat="1" ht="16.9" customHeight="1" spans="1:3">
      <c r="A42" s="52"/>
      <c r="B42" s="52"/>
      <c r="C42" s="52"/>
    </row>
    <row r="43" s="51" customFormat="1" ht="16.9" customHeight="1" spans="1:3">
      <c r="A43" s="52"/>
      <c r="B43" s="52"/>
      <c r="C43" s="52"/>
    </row>
    <row r="44" s="51" customFormat="1" ht="16.9" customHeight="1" spans="1:3">
      <c r="A44" s="52"/>
      <c r="B44" s="52"/>
      <c r="C44" s="52"/>
    </row>
    <row r="45" s="51" customFormat="1" ht="16.9" customHeight="1" spans="1:3">
      <c r="A45" s="52"/>
      <c r="B45" s="52"/>
      <c r="C45" s="52"/>
    </row>
    <row r="46" s="51" customFormat="1" ht="16.9" customHeight="1" spans="1:3">
      <c r="A46" s="52"/>
      <c r="B46" s="52"/>
      <c r="C46" s="52"/>
    </row>
    <row r="47" s="51" customFormat="1" ht="16.9" customHeight="1" spans="1:3">
      <c r="A47" s="52"/>
      <c r="B47" s="52"/>
      <c r="C47" s="52"/>
    </row>
    <row r="48" s="51" customFormat="1" ht="16.9" customHeight="1" spans="1:3">
      <c r="A48" s="52"/>
      <c r="B48" s="52"/>
      <c r="C48" s="52"/>
    </row>
    <row r="49" s="51" customFormat="1" ht="16.9" customHeight="1" spans="1:3">
      <c r="A49" s="52"/>
      <c r="B49" s="52"/>
      <c r="C49" s="52"/>
    </row>
    <row r="50" s="51" customFormat="1" ht="16.9" customHeight="1" spans="1:3">
      <c r="A50" s="52"/>
      <c r="B50" s="52"/>
      <c r="C50" s="52"/>
    </row>
    <row r="51" s="51" customFormat="1" ht="16.9" customHeight="1" spans="1:3">
      <c r="A51" s="52"/>
      <c r="B51" s="52"/>
      <c r="C51" s="52"/>
    </row>
    <row r="52" s="51" customFormat="1" ht="16.9" customHeight="1" spans="1:3">
      <c r="A52" s="52"/>
      <c r="B52" s="52"/>
      <c r="C52" s="52"/>
    </row>
    <row r="53" s="51" customFormat="1" ht="16.9" customHeight="1" spans="1:3">
      <c r="A53" s="52"/>
      <c r="B53" s="52"/>
      <c r="C53" s="52"/>
    </row>
    <row r="54" s="51" customFormat="1" ht="16.9" customHeight="1" spans="1:3">
      <c r="A54" s="52"/>
      <c r="B54" s="52"/>
      <c r="C54" s="52"/>
    </row>
  </sheetData>
  <autoFilter ref="A4:C48">
    <extLst/>
  </autoFilter>
  <mergeCells count="2">
    <mergeCell ref="A2:C2"/>
    <mergeCell ref="A3:C3"/>
  </mergeCells>
  <printOptions horizontalCentered="1"/>
  <pageMargins left="0.708661417322835" right="0.708661417322835" top="0.354330708661417" bottom="0.31496062992126" header="0.31496062992126" footer="0.31496062992126"/>
  <pageSetup paperSize="9" scale="91" orientation="portrait"/>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51"/>
  <sheetViews>
    <sheetView view="pageBreakPreview" zoomScaleNormal="100" workbookViewId="0">
      <selection activeCell="C49" sqref="C49"/>
    </sheetView>
  </sheetViews>
  <sheetFormatPr defaultColWidth="35" defaultRowHeight="11.25" outlineLevelCol="2"/>
  <cols>
    <col min="1" max="1" width="78" customWidth="1"/>
    <col min="2" max="2" width="29.8333333333333" customWidth="1"/>
    <col min="3" max="3" width="33" customWidth="1"/>
  </cols>
  <sheetData>
    <row r="1" s="15" customFormat="1" ht="30" customHeight="1" spans="1:2">
      <c r="A1" s="16" t="s">
        <v>38</v>
      </c>
      <c r="B1" s="36"/>
    </row>
    <row r="2" s="15" customFormat="1" ht="30" customHeight="1" spans="1:2">
      <c r="A2" s="37" t="s">
        <v>34</v>
      </c>
      <c r="B2" s="38"/>
    </row>
    <row r="3" s="15" customFormat="1" ht="30" customHeight="1" spans="1:2">
      <c r="A3" s="39"/>
      <c r="B3" s="40" t="s">
        <v>61</v>
      </c>
    </row>
    <row r="4" s="15" customFormat="1" ht="36" customHeight="1" spans="1:3">
      <c r="A4" s="41" t="s">
        <v>1578</v>
      </c>
      <c r="B4" s="42" t="s">
        <v>63</v>
      </c>
      <c r="C4" s="15" t="s">
        <v>1579</v>
      </c>
    </row>
    <row r="5" s="15" customFormat="1" ht="18" customHeight="1" spans="1:2">
      <c r="A5" s="43" t="s">
        <v>1580</v>
      </c>
      <c r="B5" s="25">
        <v>26855.5</v>
      </c>
    </row>
    <row r="6" s="15" customFormat="1" ht="18" customHeight="1" spans="1:2">
      <c r="A6" s="44" t="s">
        <v>1581</v>
      </c>
      <c r="B6" s="31"/>
    </row>
    <row r="7" s="15" customFormat="1" ht="18" customHeight="1" spans="1:2">
      <c r="A7" s="32" t="s">
        <v>1582</v>
      </c>
      <c r="B7" s="31"/>
    </row>
    <row r="8" s="15" customFormat="1" ht="18" customHeight="1" spans="1:2">
      <c r="A8" s="32" t="s">
        <v>1583</v>
      </c>
      <c r="B8" s="31"/>
    </row>
    <row r="9" s="15" customFormat="1" ht="18" customHeight="1" spans="1:2">
      <c r="A9" s="32" t="s">
        <v>1584</v>
      </c>
      <c r="B9" s="31"/>
    </row>
    <row r="10" s="15" customFormat="1" ht="18" customHeight="1" spans="1:2">
      <c r="A10" s="32" t="s">
        <v>1585</v>
      </c>
      <c r="B10" s="31"/>
    </row>
    <row r="11" s="15" customFormat="1" ht="18" customHeight="1" spans="1:2">
      <c r="A11" s="32" t="s">
        <v>1586</v>
      </c>
      <c r="B11" s="31"/>
    </row>
    <row r="12" s="15" customFormat="1" ht="18" customHeight="1" spans="1:2">
      <c r="A12" s="32" t="s">
        <v>1587</v>
      </c>
      <c r="B12" s="31"/>
    </row>
    <row r="13" s="15" customFormat="1" ht="18" customHeight="1" spans="1:2">
      <c r="A13" s="32" t="s">
        <v>1588</v>
      </c>
      <c r="B13" s="31"/>
    </row>
    <row r="14" s="15" customFormat="1" ht="18" customHeight="1" spans="1:2">
      <c r="A14" s="44" t="s">
        <v>1589</v>
      </c>
      <c r="B14" s="31">
        <v>4292.5</v>
      </c>
    </row>
    <row r="15" s="15" customFormat="1" ht="18" customHeight="1" spans="1:2">
      <c r="A15" s="32" t="s">
        <v>1590</v>
      </c>
      <c r="B15" s="31">
        <v>880</v>
      </c>
    </row>
    <row r="16" s="15" customFormat="1" ht="18" customHeight="1" spans="1:2">
      <c r="A16" s="32" t="s">
        <v>1591</v>
      </c>
      <c r="B16" s="31"/>
    </row>
    <row r="17" s="15" customFormat="1" ht="18" customHeight="1" spans="1:2">
      <c r="A17" s="32" t="s">
        <v>1583</v>
      </c>
      <c r="B17" s="31">
        <v>18</v>
      </c>
    </row>
    <row r="18" s="15" customFormat="1" ht="18" customHeight="1" spans="1:2">
      <c r="A18" s="32" t="s">
        <v>1584</v>
      </c>
      <c r="B18" s="31">
        <v>3365.5</v>
      </c>
    </row>
    <row r="19" s="15" customFormat="1" ht="18" customHeight="1" spans="1:2">
      <c r="A19" s="32" t="s">
        <v>1585</v>
      </c>
      <c r="B19" s="31"/>
    </row>
    <row r="20" s="15" customFormat="1" ht="18" customHeight="1" spans="1:2">
      <c r="A20" s="32" t="s">
        <v>1586</v>
      </c>
      <c r="B20" s="31">
        <v>10</v>
      </c>
    </row>
    <row r="21" s="15" customFormat="1" ht="18" customHeight="1" spans="1:2">
      <c r="A21" s="32" t="s">
        <v>1587</v>
      </c>
      <c r="B21" s="31">
        <v>19</v>
      </c>
    </row>
    <row r="22" s="15" customFormat="1" ht="18" customHeight="1" spans="1:2">
      <c r="A22" s="44" t="s">
        <v>1592</v>
      </c>
      <c r="B22" s="31">
        <v>22000</v>
      </c>
    </row>
    <row r="23" s="15" customFormat="1" ht="18" customHeight="1" spans="1:2">
      <c r="A23" s="45" t="s">
        <v>1582</v>
      </c>
      <c r="B23" s="31">
        <v>11500</v>
      </c>
    </row>
    <row r="24" s="15" customFormat="1" ht="18" customHeight="1" spans="1:2">
      <c r="A24" s="45" t="s">
        <v>1583</v>
      </c>
      <c r="B24" s="31">
        <v>8</v>
      </c>
    </row>
    <row r="25" s="15" customFormat="1" ht="18" customHeight="1" spans="1:2">
      <c r="A25" s="32" t="s">
        <v>1584</v>
      </c>
      <c r="B25" s="31">
        <v>10192</v>
      </c>
    </row>
    <row r="26" s="15" customFormat="1" ht="18" customHeight="1" spans="1:2">
      <c r="A26" s="32" t="s">
        <v>1586</v>
      </c>
      <c r="B26" s="31"/>
    </row>
    <row r="27" s="15" customFormat="1" ht="18" customHeight="1" spans="1:2">
      <c r="A27" s="32" t="s">
        <v>1587</v>
      </c>
      <c r="B27" s="31">
        <v>300</v>
      </c>
    </row>
    <row r="28" s="15" customFormat="1" ht="18" customHeight="1" spans="1:2">
      <c r="A28" s="44" t="s">
        <v>1593</v>
      </c>
      <c r="B28" s="31">
        <v>0</v>
      </c>
    </row>
    <row r="29" s="15" customFormat="1" ht="18" customHeight="1" spans="1:2">
      <c r="A29" s="32" t="s">
        <v>1594</v>
      </c>
      <c r="B29" s="31"/>
    </row>
    <row r="30" s="15" customFormat="1" ht="18" customHeight="1" spans="1:2">
      <c r="A30" s="32" t="s">
        <v>1583</v>
      </c>
      <c r="B30" s="31"/>
    </row>
    <row r="31" s="15" customFormat="1" ht="18" customHeight="1" spans="1:2">
      <c r="A31" s="32" t="s">
        <v>1584</v>
      </c>
      <c r="B31" s="31"/>
    </row>
    <row r="32" s="15" customFormat="1" ht="18" customHeight="1" spans="1:2">
      <c r="A32" s="32" t="s">
        <v>1586</v>
      </c>
      <c r="B32" s="31"/>
    </row>
    <row r="33" s="15" customFormat="1" ht="18" customHeight="1" spans="1:2">
      <c r="A33" s="32" t="s">
        <v>1587</v>
      </c>
      <c r="B33" s="31"/>
    </row>
    <row r="34" s="15" customFormat="1" ht="18" customHeight="1" spans="1:2">
      <c r="A34" s="44" t="s">
        <v>1595</v>
      </c>
      <c r="B34" s="31">
        <v>0</v>
      </c>
    </row>
    <row r="35" s="15" customFormat="1" ht="18" customHeight="1" spans="1:2">
      <c r="A35" s="45" t="s">
        <v>1596</v>
      </c>
      <c r="B35" s="31"/>
    </row>
    <row r="36" s="15" customFormat="1" ht="18" customHeight="1" spans="1:2">
      <c r="A36" s="32" t="s">
        <v>1583</v>
      </c>
      <c r="B36" s="31"/>
    </row>
    <row r="37" s="15" customFormat="1" ht="18" customHeight="1" spans="1:2">
      <c r="A37" s="32" t="s">
        <v>1584</v>
      </c>
      <c r="B37" s="31"/>
    </row>
    <row r="38" s="15" customFormat="1" ht="18" customHeight="1" spans="1:2">
      <c r="A38" s="32" t="s">
        <v>1586</v>
      </c>
      <c r="B38" s="31"/>
    </row>
    <row r="39" s="15" customFormat="1" ht="18" customHeight="1" spans="1:2">
      <c r="A39" s="44" t="s">
        <v>1597</v>
      </c>
      <c r="B39" s="31">
        <v>0</v>
      </c>
    </row>
    <row r="40" s="15" customFormat="1" ht="18" customHeight="1" spans="1:2">
      <c r="A40" s="32" t="s">
        <v>1598</v>
      </c>
      <c r="B40" s="31"/>
    </row>
    <row r="41" s="15" customFormat="1" ht="18" customHeight="1" spans="1:2">
      <c r="A41" s="32" t="s">
        <v>1583</v>
      </c>
      <c r="B41" s="31"/>
    </row>
    <row r="42" s="15" customFormat="1" ht="18" customHeight="1" spans="1:2">
      <c r="A42" s="32" t="s">
        <v>1584</v>
      </c>
      <c r="B42" s="31"/>
    </row>
    <row r="43" s="15" customFormat="1" ht="18" customHeight="1" spans="1:2">
      <c r="A43" s="32" t="s">
        <v>1586</v>
      </c>
      <c r="B43" s="31"/>
    </row>
    <row r="44" s="15" customFormat="1" ht="18" customHeight="1" spans="1:2">
      <c r="A44" s="44" t="s">
        <v>1599</v>
      </c>
      <c r="B44" s="31">
        <v>563</v>
      </c>
    </row>
    <row r="45" s="15" customFormat="1" ht="18" customHeight="1" spans="1:2">
      <c r="A45" s="32" t="s">
        <v>1600</v>
      </c>
      <c r="B45" s="31">
        <v>520</v>
      </c>
    </row>
    <row r="46" s="15" customFormat="1" ht="18" customHeight="1" spans="1:2">
      <c r="A46" s="46" t="s">
        <v>1583</v>
      </c>
      <c r="B46" s="31">
        <v>20</v>
      </c>
    </row>
    <row r="47" s="15" customFormat="1" ht="18" customHeight="1" spans="1:2">
      <c r="A47" s="46" t="s">
        <v>1587</v>
      </c>
      <c r="B47" s="31">
        <v>3</v>
      </c>
    </row>
    <row r="48" s="15" customFormat="1" ht="18" customHeight="1" spans="1:2">
      <c r="A48" s="32" t="s">
        <v>1586</v>
      </c>
      <c r="B48" s="31">
        <v>20</v>
      </c>
    </row>
    <row r="49" s="15" customFormat="1" ht="18" customHeight="1" spans="1:2">
      <c r="A49" s="43" t="s">
        <v>1601</v>
      </c>
      <c r="B49" s="25">
        <v>10717</v>
      </c>
    </row>
    <row r="50" s="15" customFormat="1" ht="18" customHeight="1" spans="1:2">
      <c r="A50" s="47" t="s">
        <v>1202</v>
      </c>
      <c r="B50" s="48">
        <v>37572.5</v>
      </c>
    </row>
    <row r="51" s="15" customFormat="1" ht="23.25" customHeight="1" spans="1:2">
      <c r="A51" s="49"/>
      <c r="B51" s="50"/>
    </row>
  </sheetData>
  <autoFilter ref="A4:C50">
    <extLst/>
  </autoFilter>
  <mergeCells count="1">
    <mergeCell ref="A2:B2"/>
  </mergeCells>
  <printOptions horizontalCentered="1"/>
  <pageMargins left="0.708661417322835" right="0.708661417322835" top="0.354330708661417" bottom="0.31496062992126" header="0.31496062992126" footer="0.31496062992126"/>
  <pageSetup paperSize="9" scale="79" orientation="portrait"/>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47"/>
  <sheetViews>
    <sheetView view="pageBreakPreview" zoomScaleNormal="100" workbookViewId="0">
      <pane ySplit="4" topLeftCell="A38" activePane="bottomLeft" state="frozen"/>
      <selection/>
      <selection pane="bottomLeft" activeCell="B45" sqref="B45"/>
    </sheetView>
  </sheetViews>
  <sheetFormatPr defaultColWidth="35" defaultRowHeight="30" customHeight="1" outlineLevelCol="2"/>
  <cols>
    <col min="1" max="1" width="82.8333333333333" style="15" customWidth="1"/>
    <col min="2" max="3" width="29.8333333333333" style="15" customWidth="1"/>
    <col min="4" max="4" width="33" style="15" customWidth="1"/>
    <col min="5" max="16384" width="35" style="15"/>
  </cols>
  <sheetData>
    <row r="1" s="15" customFormat="1" ht="27" customHeight="1" spans="1:2">
      <c r="A1" s="16" t="s">
        <v>1602</v>
      </c>
      <c r="B1" s="17"/>
    </row>
    <row r="2" s="15" customFormat="1" ht="27" customHeight="1" spans="1:2">
      <c r="A2" s="18" t="s">
        <v>37</v>
      </c>
      <c r="B2" s="19"/>
    </row>
    <row r="3" s="15" customFormat="1" ht="27" customHeight="1" spans="1:2">
      <c r="A3" s="20"/>
      <c r="B3" s="21" t="s">
        <v>61</v>
      </c>
    </row>
    <row r="4" s="15" customFormat="1" ht="36" customHeight="1" spans="1:3">
      <c r="A4" s="22" t="s">
        <v>1578</v>
      </c>
      <c r="B4" s="23" t="s">
        <v>63</v>
      </c>
      <c r="C4" s="15" t="s">
        <v>1579</v>
      </c>
    </row>
    <row r="5" s="15" customFormat="1" ht="18" customHeight="1" spans="1:3">
      <c r="A5" s="24" t="s">
        <v>1603</v>
      </c>
      <c r="B5" s="25">
        <f>B12+B17+B21+B25+B29+B34</f>
        <v>25699.6</v>
      </c>
      <c r="C5" s="26"/>
    </row>
    <row r="6" s="15" customFormat="1" ht="18" customHeight="1" spans="1:2">
      <c r="A6" s="27" t="s">
        <v>1581</v>
      </c>
      <c r="B6" s="28"/>
    </row>
    <row r="7" s="15" customFormat="1" ht="18" customHeight="1" spans="1:2">
      <c r="A7" s="29" t="s">
        <v>1604</v>
      </c>
      <c r="B7" s="28"/>
    </row>
    <row r="8" s="15" customFormat="1" ht="18" customHeight="1" spans="1:2">
      <c r="A8" s="29" t="s">
        <v>1605</v>
      </c>
      <c r="B8" s="28"/>
    </row>
    <row r="9" s="15" customFormat="1" ht="18" customHeight="1" spans="1:2">
      <c r="A9" s="30" t="s">
        <v>1093</v>
      </c>
      <c r="B9" s="31">
        <v>0</v>
      </c>
    </row>
    <row r="10" s="15" customFormat="1" ht="18" customHeight="1" spans="1:2">
      <c r="A10" s="29" t="s">
        <v>1606</v>
      </c>
      <c r="B10" s="31">
        <v>0</v>
      </c>
    </row>
    <row r="11" s="15" customFormat="1" ht="18" customHeight="1" spans="1:2">
      <c r="A11" s="32" t="s">
        <v>1607</v>
      </c>
      <c r="B11" s="31">
        <v>0</v>
      </c>
    </row>
    <row r="12" s="15" customFormat="1" ht="18" customHeight="1" spans="1:2">
      <c r="A12" s="27" t="s">
        <v>1589</v>
      </c>
      <c r="B12" s="31">
        <f>(SUM(B13:B16))</f>
        <v>3350</v>
      </c>
    </row>
    <row r="13" s="15" customFormat="1" ht="18" customHeight="1" spans="1:2">
      <c r="A13" s="29" t="s">
        <v>1608</v>
      </c>
      <c r="B13" s="31">
        <v>3213</v>
      </c>
    </row>
    <row r="14" s="15" customFormat="1" ht="18" customHeight="1" spans="1:2">
      <c r="A14" s="29" t="s">
        <v>1609</v>
      </c>
      <c r="B14" s="31">
        <v>134</v>
      </c>
    </row>
    <row r="15" s="15" customFormat="1" ht="18" customHeight="1" spans="1:2">
      <c r="A15" s="29" t="s">
        <v>1610</v>
      </c>
      <c r="B15" s="31"/>
    </row>
    <row r="16" s="15" customFormat="1" ht="18" customHeight="1" spans="1:2">
      <c r="A16" s="29" t="s">
        <v>1606</v>
      </c>
      <c r="B16" s="31">
        <v>3</v>
      </c>
    </row>
    <row r="17" s="15" customFormat="1" ht="18" customHeight="1" spans="1:2">
      <c r="A17" s="27" t="s">
        <v>1592</v>
      </c>
      <c r="B17" s="31">
        <f>(SUM(B18:B20))</f>
        <v>22000</v>
      </c>
    </row>
    <row r="18" s="15" customFormat="1" ht="18" customHeight="1" spans="1:2">
      <c r="A18" s="29" t="s">
        <v>1604</v>
      </c>
      <c r="B18" s="31">
        <v>22000</v>
      </c>
    </row>
    <row r="19" s="15" customFormat="1" ht="18" customHeight="1" spans="1:2">
      <c r="A19" s="29" t="s">
        <v>1093</v>
      </c>
      <c r="B19" s="31"/>
    </row>
    <row r="20" s="15" customFormat="1" ht="18" customHeight="1" spans="1:2">
      <c r="A20" s="29" t="s">
        <v>1606</v>
      </c>
      <c r="B20" s="31"/>
    </row>
    <row r="21" s="15" customFormat="1" ht="18" customHeight="1" spans="1:2">
      <c r="A21" s="27" t="s">
        <v>1593</v>
      </c>
      <c r="B21" s="31">
        <f>(SUM(B22:B24))</f>
        <v>0</v>
      </c>
    </row>
    <row r="22" s="15" customFormat="1" ht="18" customHeight="1" spans="1:2">
      <c r="A22" s="29" t="s">
        <v>1611</v>
      </c>
      <c r="B22" s="31"/>
    </row>
    <row r="23" s="15" customFormat="1" ht="18" customHeight="1" spans="1:2">
      <c r="A23" s="29" t="s">
        <v>1606</v>
      </c>
      <c r="B23" s="31"/>
    </row>
    <row r="24" s="15" customFormat="1" ht="18" customHeight="1" spans="1:2">
      <c r="A24" s="29" t="s">
        <v>1093</v>
      </c>
      <c r="B24" s="31"/>
    </row>
    <row r="25" s="15" customFormat="1" ht="18" customHeight="1" spans="1:2">
      <c r="A25" s="27" t="s">
        <v>1595</v>
      </c>
      <c r="B25" s="31">
        <f>(SUM(B26:B28))</f>
        <v>0</v>
      </c>
    </row>
    <row r="26" s="15" customFormat="1" ht="18" customHeight="1" spans="1:2">
      <c r="A26" s="29" t="s">
        <v>1611</v>
      </c>
      <c r="B26" s="31"/>
    </row>
    <row r="27" s="15" customFormat="1" ht="18" customHeight="1" spans="1:2">
      <c r="A27" s="29" t="s">
        <v>1612</v>
      </c>
      <c r="B27" s="31"/>
    </row>
    <row r="28" s="15" customFormat="1" ht="18" customHeight="1" spans="1:2">
      <c r="A28" s="29" t="s">
        <v>1093</v>
      </c>
      <c r="B28" s="31"/>
    </row>
    <row r="29" s="15" customFormat="1" ht="18" customHeight="1" spans="1:2">
      <c r="A29" s="27" t="s">
        <v>1597</v>
      </c>
      <c r="B29" s="31">
        <f>(SUM(B30:B33))</f>
        <v>0</v>
      </c>
    </row>
    <row r="30" s="15" customFormat="1" ht="18" customHeight="1" spans="1:2">
      <c r="A30" s="29" t="s">
        <v>1613</v>
      </c>
      <c r="B30" s="31"/>
    </row>
    <row r="31" s="15" customFormat="1" ht="18" customHeight="1" spans="1:2">
      <c r="A31" s="29" t="s">
        <v>1614</v>
      </c>
      <c r="B31" s="31"/>
    </row>
    <row r="32" s="15" customFormat="1" ht="18" customHeight="1" spans="1:2">
      <c r="A32" s="29" t="s">
        <v>1615</v>
      </c>
      <c r="B32" s="31"/>
    </row>
    <row r="33" s="15" customFormat="1" ht="18" customHeight="1" spans="1:2">
      <c r="A33" s="29" t="s">
        <v>1093</v>
      </c>
      <c r="B33" s="31"/>
    </row>
    <row r="34" s="15" customFormat="1" ht="18" customHeight="1" spans="1:2">
      <c r="A34" s="27" t="s">
        <v>1599</v>
      </c>
      <c r="B34" s="31">
        <f>(SUM(B35:B45))</f>
        <v>349.6</v>
      </c>
    </row>
    <row r="35" s="15" customFormat="1" ht="18" customHeight="1" spans="1:2">
      <c r="A35" s="29" t="s">
        <v>1616</v>
      </c>
      <c r="B35" s="31">
        <v>64</v>
      </c>
    </row>
    <row r="36" s="15" customFormat="1" ht="18" customHeight="1" spans="1:2">
      <c r="A36" s="29" t="s">
        <v>1617</v>
      </c>
      <c r="B36" s="31">
        <v>72</v>
      </c>
    </row>
    <row r="37" s="15" customFormat="1" ht="18" customHeight="1" spans="1:2">
      <c r="A37" s="30" t="s">
        <v>1605</v>
      </c>
      <c r="B37" s="31"/>
    </row>
    <row r="38" s="15" customFormat="1" ht="18" customHeight="1" spans="1:2">
      <c r="A38" s="29" t="s">
        <v>1618</v>
      </c>
      <c r="B38" s="31"/>
    </row>
    <row r="39" s="15" customFormat="1" ht="18" customHeight="1" spans="1:2">
      <c r="A39" s="30" t="s">
        <v>1619</v>
      </c>
      <c r="B39" s="31"/>
    </row>
    <row r="40" s="15" customFormat="1" ht="18" customHeight="1" spans="1:2">
      <c r="A40" s="29" t="s">
        <v>1620</v>
      </c>
      <c r="B40" s="31">
        <v>100</v>
      </c>
    </row>
    <row r="41" s="15" customFormat="1" ht="18" customHeight="1" spans="1:2">
      <c r="A41" s="29" t="s">
        <v>1621</v>
      </c>
      <c r="B41" s="31">
        <v>1.6</v>
      </c>
    </row>
    <row r="42" s="15" customFormat="1" ht="18" customHeight="1" spans="1:2">
      <c r="A42" s="29" t="s">
        <v>1622</v>
      </c>
      <c r="B42" s="31">
        <v>1</v>
      </c>
    </row>
    <row r="43" s="15" customFormat="1" ht="18" customHeight="1" spans="1:2">
      <c r="A43" s="29" t="s">
        <v>1093</v>
      </c>
      <c r="B43" s="31">
        <v>51</v>
      </c>
    </row>
    <row r="44" s="15" customFormat="1" ht="18" customHeight="1" spans="1:2">
      <c r="A44" s="29" t="s">
        <v>1607</v>
      </c>
      <c r="B44" s="31">
        <v>60</v>
      </c>
    </row>
    <row r="45" s="15" customFormat="1" ht="18" customHeight="1" spans="1:2">
      <c r="A45" s="29" t="s">
        <v>1606</v>
      </c>
      <c r="B45" s="31"/>
    </row>
    <row r="46" s="15" customFormat="1" ht="18" customHeight="1" spans="1:2">
      <c r="A46" s="33" t="s">
        <v>1623</v>
      </c>
      <c r="B46" s="25">
        <v>11873</v>
      </c>
    </row>
    <row r="47" s="15" customFormat="1" ht="18" customHeight="1" spans="1:2">
      <c r="A47" s="34" t="s">
        <v>1202</v>
      </c>
      <c r="B47" s="35">
        <f>B5+B46</f>
        <v>37572.6</v>
      </c>
    </row>
  </sheetData>
  <autoFilter ref="A4:C47">
    <extLst/>
  </autoFilter>
  <mergeCells count="1">
    <mergeCell ref="A2:B2"/>
  </mergeCells>
  <printOptions horizontalCentered="1"/>
  <pageMargins left="0.708661417322835" right="0.708661417322835" top="0.354330708661417" bottom="0.31496062992126" header="0.31496062992126" footer="0.31496062992126"/>
  <pageSetup paperSize="9" scale="85"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0"/>
  <sheetViews>
    <sheetView workbookViewId="0">
      <selection activeCell="Q15" sqref="Q15"/>
    </sheetView>
  </sheetViews>
  <sheetFormatPr defaultColWidth="9.33333333333333" defaultRowHeight="11.25" outlineLevelCol="2"/>
  <cols>
    <col min="1" max="1" width="15.5" customWidth="1"/>
  </cols>
  <sheetData>
    <row r="1" ht="33" customHeight="1" spans="1:3">
      <c r="A1" s="208"/>
      <c r="C1" s="208" t="s">
        <v>41</v>
      </c>
    </row>
    <row r="2" ht="30" customHeight="1" spans="1:1">
      <c r="A2" s="209" t="s">
        <v>42</v>
      </c>
    </row>
    <row r="3" ht="30" customHeight="1" spans="1:1">
      <c r="A3" s="209" t="s">
        <v>43</v>
      </c>
    </row>
    <row r="4" ht="30" customHeight="1" spans="1:1">
      <c r="A4" s="209" t="s">
        <v>44</v>
      </c>
    </row>
    <row r="5" ht="30" customHeight="1" spans="1:1">
      <c r="A5" s="209" t="s">
        <v>45</v>
      </c>
    </row>
    <row r="6" ht="30" customHeight="1" spans="1:1">
      <c r="A6" s="209" t="s">
        <v>46</v>
      </c>
    </row>
    <row r="7" ht="30" customHeight="1" spans="1:1">
      <c r="A7" s="209" t="s">
        <v>47</v>
      </c>
    </row>
    <row r="8" ht="30" customHeight="1" spans="1:1">
      <c r="A8" s="209" t="s">
        <v>48</v>
      </c>
    </row>
    <row r="9" ht="30" customHeight="1" spans="1:1">
      <c r="A9" s="209" t="s">
        <v>49</v>
      </c>
    </row>
    <row r="10" ht="30" customHeight="1" spans="1:1">
      <c r="A10" s="209" t="s">
        <v>50</v>
      </c>
    </row>
    <row r="11" ht="30" customHeight="1" spans="1:1">
      <c r="A11" s="209" t="s">
        <v>51</v>
      </c>
    </row>
    <row r="12" ht="30" customHeight="1" spans="1:1">
      <c r="A12" s="209" t="s">
        <v>52</v>
      </c>
    </row>
    <row r="13" ht="30" customHeight="1" spans="1:1">
      <c r="A13" s="209" t="s">
        <v>53</v>
      </c>
    </row>
    <row r="14" ht="30" customHeight="1" spans="1:1">
      <c r="A14" s="209" t="s">
        <v>54</v>
      </c>
    </row>
    <row r="15" ht="30" customHeight="1" spans="1:1">
      <c r="A15" s="209" t="s">
        <v>55</v>
      </c>
    </row>
    <row r="16" ht="30" customHeight="1" spans="1:1">
      <c r="A16" s="209" t="s">
        <v>56</v>
      </c>
    </row>
    <row r="17" ht="30" customHeight="1" spans="1:1">
      <c r="A17" s="209" t="s">
        <v>57</v>
      </c>
    </row>
    <row r="18" ht="30" customHeight="1" spans="1:1">
      <c r="A18" s="209" t="s">
        <v>58</v>
      </c>
    </row>
    <row r="19" ht="30" customHeight="1" spans="1:1">
      <c r="A19" s="209" t="s">
        <v>59</v>
      </c>
    </row>
    <row r="20" ht="20.25" spans="1:1">
      <c r="A20" s="209" t="s">
        <v>60</v>
      </c>
    </row>
  </sheetData>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4"/>
  <sheetViews>
    <sheetView showGridLines="0" showZeros="0" tabSelected="1" workbookViewId="0">
      <selection activeCell="F12" sqref="F12"/>
    </sheetView>
  </sheetViews>
  <sheetFormatPr defaultColWidth="49.1666666666667" defaultRowHeight="12.75" customHeight="1" outlineLevelCol="6"/>
  <cols>
    <col min="1" max="1" width="13.5" style="1" customWidth="1"/>
    <col min="2" max="16384" width="49.1666666666667" style="1" customWidth="1"/>
  </cols>
  <sheetData>
    <row r="1" s="1" customFormat="1" ht="19.5" customHeight="1" spans="2:2">
      <c r="B1" s="2" t="s">
        <v>1624</v>
      </c>
    </row>
    <row r="2" s="1" customFormat="1" ht="31.5" customHeight="1" spans="2:4">
      <c r="B2" s="3" t="s">
        <v>1625</v>
      </c>
      <c r="C2" s="3"/>
      <c r="D2" s="4"/>
    </row>
    <row r="3" s="1" customFormat="1" ht="19.5" customHeight="1" spans="2:3">
      <c r="B3" s="5"/>
      <c r="C3" s="6" t="s">
        <v>61</v>
      </c>
    </row>
    <row r="4" s="1" customFormat="1" ht="36" customHeight="1" spans="1:4">
      <c r="A4" s="7" t="s">
        <v>1626</v>
      </c>
      <c r="B4" s="7" t="s">
        <v>1627</v>
      </c>
      <c r="C4" s="7" t="s">
        <v>1628</v>
      </c>
      <c r="D4" s="8"/>
    </row>
    <row r="5" s="1" customFormat="1" ht="19.5" customHeight="1" spans="1:6">
      <c r="A5" s="13">
        <v>2021</v>
      </c>
      <c r="B5" s="10" t="s">
        <v>1629</v>
      </c>
      <c r="C5" s="14">
        <v>189100</v>
      </c>
      <c r="D5" s="8"/>
      <c r="E5" s="12"/>
      <c r="F5" s="12"/>
    </row>
    <row r="6" s="1" customFormat="1" ht="19.5" customHeight="1" spans="1:6">
      <c r="A6" s="13"/>
      <c r="B6" s="10" t="s">
        <v>1630</v>
      </c>
      <c r="C6" s="14">
        <v>187415.72</v>
      </c>
      <c r="D6" s="8"/>
      <c r="E6" s="12"/>
      <c r="F6" s="12"/>
    </row>
    <row r="7" s="1" customFormat="1" ht="19.5" customHeight="1" spans="1:6">
      <c r="A7" s="13"/>
      <c r="B7" s="10" t="s">
        <v>1631</v>
      </c>
      <c r="C7" s="14">
        <v>18260</v>
      </c>
      <c r="D7" s="8"/>
      <c r="E7" s="12"/>
      <c r="F7" s="12"/>
    </row>
    <row r="8" s="1" customFormat="1" ht="19.5" customHeight="1" spans="1:7">
      <c r="A8" s="13"/>
      <c r="B8" s="10" t="s">
        <v>1632</v>
      </c>
      <c r="C8" s="14">
        <v>9863.03</v>
      </c>
      <c r="D8" s="8"/>
      <c r="E8" s="12"/>
      <c r="F8" s="12"/>
      <c r="G8" s="12"/>
    </row>
    <row r="9" s="1" customFormat="1" ht="19.5" customHeight="1" spans="1:6">
      <c r="A9" s="13"/>
      <c r="B9" s="10" t="s">
        <v>1633</v>
      </c>
      <c r="C9" s="14">
        <v>5977.25</v>
      </c>
      <c r="D9" s="8"/>
      <c r="E9" s="12"/>
      <c r="F9" s="12"/>
    </row>
    <row r="10" s="1" customFormat="1" ht="20" customHeight="1" spans="1:4">
      <c r="A10" s="13">
        <v>2022</v>
      </c>
      <c r="B10" s="10" t="s">
        <v>1629</v>
      </c>
      <c r="C10" s="14">
        <v>200700</v>
      </c>
      <c r="D10" s="8"/>
    </row>
    <row r="11" s="1" customFormat="1" ht="20" customHeight="1" spans="1:4">
      <c r="A11" s="13"/>
      <c r="B11" s="10" t="s">
        <v>1630</v>
      </c>
      <c r="C11" s="14">
        <v>188615.72</v>
      </c>
      <c r="D11" s="8"/>
    </row>
    <row r="12" s="1" customFormat="1" ht="20" customHeight="1" spans="1:4">
      <c r="A12" s="13"/>
      <c r="B12" s="10" t="s">
        <v>1631</v>
      </c>
      <c r="C12" s="14">
        <f>12100+9620</f>
        <v>21720</v>
      </c>
      <c r="D12" s="8"/>
    </row>
    <row r="13" s="1" customFormat="1" ht="20" customHeight="1" spans="1:4">
      <c r="A13" s="13"/>
      <c r="B13" s="10" t="s">
        <v>1632</v>
      </c>
      <c r="C13" s="14">
        <v>9620</v>
      </c>
      <c r="D13" s="8"/>
    </row>
    <row r="14" s="1" customFormat="1" ht="20" customHeight="1" spans="1:4">
      <c r="A14" s="13"/>
      <c r="B14" s="10" t="s">
        <v>1633</v>
      </c>
      <c r="C14" s="14">
        <v>6250.48</v>
      </c>
      <c r="D14" s="8"/>
    </row>
  </sheetData>
  <sheetProtection formatCells="0" formatColumns="0" formatRows="0"/>
  <mergeCells count="3">
    <mergeCell ref="B2:C2"/>
    <mergeCell ref="A5:A9"/>
    <mergeCell ref="A10:A14"/>
  </mergeCells>
  <printOptions horizontalCentered="1"/>
  <pageMargins left="0.708661417322835" right="0.708661417322835" top="0.354330708661417" bottom="0.31496062992126" header="0.31496062992126" footer="0.31496062992126"/>
  <pageSetup paperSize="9" orientation="landscape"/>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4"/>
  <sheetViews>
    <sheetView showGridLines="0" showZeros="0" workbookViewId="0">
      <selection activeCell="C14" sqref="C14"/>
    </sheetView>
  </sheetViews>
  <sheetFormatPr defaultColWidth="11.8666666666667" defaultRowHeight="12.75" customHeight="1" outlineLevelCol="6"/>
  <cols>
    <col min="1" max="1" width="9" style="1"/>
    <col min="2" max="2" width="61.1666666666667" style="1" customWidth="1"/>
    <col min="3" max="3" width="28.8333333333333" style="1" customWidth="1"/>
    <col min="4" max="4" width="12" style="1" customWidth="1"/>
    <col min="5" max="16384" width="9" style="1"/>
  </cols>
  <sheetData>
    <row r="1" s="1" customFormat="1" ht="19.5" customHeight="1" spans="2:2">
      <c r="B1" s="2" t="s">
        <v>1634</v>
      </c>
    </row>
    <row r="2" s="1" customFormat="1" ht="31.5" customHeight="1" spans="2:4">
      <c r="B2" s="3" t="s">
        <v>1635</v>
      </c>
      <c r="C2" s="3"/>
      <c r="D2" s="4"/>
    </row>
    <row r="3" s="1" customFormat="1" ht="19.5" customHeight="1" spans="2:3">
      <c r="B3" s="5"/>
      <c r="C3" s="6" t="s">
        <v>61</v>
      </c>
    </row>
    <row r="4" s="1" customFormat="1" ht="36" customHeight="1" spans="1:4">
      <c r="A4" s="7" t="s">
        <v>1626</v>
      </c>
      <c r="B4" s="7" t="s">
        <v>1627</v>
      </c>
      <c r="C4" s="7" t="s">
        <v>1636</v>
      </c>
      <c r="D4" s="8"/>
    </row>
    <row r="5" s="1" customFormat="1" ht="19.5" customHeight="1" spans="1:6">
      <c r="A5" s="9">
        <v>2021</v>
      </c>
      <c r="B5" s="10" t="s">
        <v>1629</v>
      </c>
      <c r="C5" s="11">
        <v>140900</v>
      </c>
      <c r="D5" s="8"/>
      <c r="E5" s="12"/>
      <c r="F5" s="12"/>
    </row>
    <row r="6" s="1" customFormat="1" ht="19.5" customHeight="1" spans="1:6">
      <c r="A6" s="9"/>
      <c r="B6" s="10" t="s">
        <v>1630</v>
      </c>
      <c r="C6" s="11">
        <v>140934.84</v>
      </c>
      <c r="D6" s="8"/>
      <c r="E6" s="12"/>
      <c r="F6" s="12"/>
    </row>
    <row r="7" s="1" customFormat="1" ht="19.5" customHeight="1" spans="1:6">
      <c r="A7" s="9"/>
      <c r="B7" s="10" t="s">
        <v>1631</v>
      </c>
      <c r="C7" s="11">
        <v>61600</v>
      </c>
      <c r="E7" s="12"/>
      <c r="F7" s="12"/>
    </row>
    <row r="8" s="1" customFormat="1" ht="19.5" customHeight="1" spans="1:7">
      <c r="A8" s="9"/>
      <c r="B8" s="10" t="s">
        <v>1632</v>
      </c>
      <c r="C8" s="11"/>
      <c r="E8" s="12"/>
      <c r="F8" s="12"/>
      <c r="G8" s="12"/>
    </row>
    <row r="9" s="1" customFormat="1" ht="19.5" customHeight="1" spans="1:6">
      <c r="A9" s="9"/>
      <c r="B9" s="10" t="s">
        <v>1633</v>
      </c>
      <c r="C9" s="11">
        <v>2958.52</v>
      </c>
      <c r="E9" s="12"/>
      <c r="F9" s="12"/>
    </row>
    <row r="10" s="1" customFormat="1" ht="23" customHeight="1" spans="1:3">
      <c r="A10" s="9">
        <v>2022</v>
      </c>
      <c r="B10" s="10" t="s">
        <v>1629</v>
      </c>
      <c r="C10" s="11">
        <v>159900</v>
      </c>
    </row>
    <row r="11" s="1" customFormat="1" ht="23" customHeight="1" spans="1:3">
      <c r="A11" s="9"/>
      <c r="B11" s="10" t="s">
        <v>1630</v>
      </c>
      <c r="C11" s="11">
        <v>159834</v>
      </c>
    </row>
    <row r="12" s="1" customFormat="1" ht="23" customHeight="1" spans="1:3">
      <c r="A12" s="9"/>
      <c r="B12" s="10" t="s">
        <v>1631</v>
      </c>
      <c r="C12" s="11">
        <v>18900</v>
      </c>
    </row>
    <row r="13" s="1" customFormat="1" ht="23" customHeight="1" spans="1:3">
      <c r="A13" s="9"/>
      <c r="B13" s="10" t="s">
        <v>1632</v>
      </c>
      <c r="C13" s="11"/>
    </row>
    <row r="14" s="1" customFormat="1" ht="23" customHeight="1" spans="1:3">
      <c r="A14" s="9"/>
      <c r="B14" s="10" t="s">
        <v>1633</v>
      </c>
      <c r="C14" s="11">
        <v>5974</v>
      </c>
    </row>
  </sheetData>
  <sheetProtection formatCells="0" formatColumns="0" formatRows="0"/>
  <mergeCells count="3">
    <mergeCell ref="B2:C2"/>
    <mergeCell ref="A5:A9"/>
    <mergeCell ref="A10:A14"/>
  </mergeCells>
  <printOptions horizontalCentered="1"/>
  <pageMargins left="0.708661417322835" right="0.708661417322835" top="0.354330708661417" bottom="0.31496062992126" header="0.31496062992126" footer="0.3149606299212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U44"/>
  <sheetViews>
    <sheetView showGridLines="0" showZeros="0" zoomScaleSheetLayoutView="85" workbookViewId="0">
      <selection activeCell="F24" sqref="F24"/>
    </sheetView>
  </sheetViews>
  <sheetFormatPr defaultColWidth="9" defaultRowHeight="11.25"/>
  <cols>
    <col min="1" max="1" width="68.5" customWidth="1"/>
    <col min="2" max="2" width="29.8333333333333" customWidth="1"/>
    <col min="3" max="9" width="12" customWidth="1"/>
    <col min="10" max="10" width="8.33333333333333" customWidth="1"/>
    <col min="11" max="47" width="12" customWidth="1"/>
  </cols>
  <sheetData>
    <row r="1" ht="19.5" customHeight="1" spans="1:1">
      <c r="A1" s="73" t="s">
        <v>4</v>
      </c>
    </row>
    <row r="2" ht="34.5" customHeight="1" spans="1:47">
      <c r="A2" s="194" t="s">
        <v>5</v>
      </c>
      <c r="B2" s="194"/>
      <c r="C2" s="195"/>
      <c r="D2" s="196"/>
      <c r="E2" s="196"/>
      <c r="F2" s="196"/>
      <c r="G2" s="196"/>
      <c r="H2" s="196"/>
      <c r="I2" s="196"/>
      <c r="J2" s="205"/>
      <c r="K2" s="205"/>
      <c r="L2" s="205"/>
      <c r="M2" s="205"/>
      <c r="N2" s="205"/>
      <c r="O2" s="205"/>
      <c r="P2" s="205"/>
      <c r="Q2" s="205"/>
      <c r="R2" s="205"/>
      <c r="S2" s="205"/>
      <c r="T2" s="205"/>
      <c r="U2" s="205"/>
      <c r="V2" s="205"/>
      <c r="W2" s="205"/>
      <c r="X2" s="205"/>
      <c r="Y2" s="205"/>
      <c r="Z2" s="205"/>
      <c r="AA2" s="205"/>
      <c r="AB2" s="205"/>
      <c r="AC2" s="205"/>
      <c r="AD2" s="205"/>
      <c r="AE2" s="205"/>
      <c r="AF2" s="205"/>
      <c r="AG2" s="205"/>
      <c r="AH2" s="205"/>
      <c r="AI2" s="205"/>
      <c r="AJ2" s="205"/>
      <c r="AK2" s="205"/>
      <c r="AL2" s="205"/>
      <c r="AM2" s="205"/>
      <c r="AN2" s="205"/>
      <c r="AO2" s="205"/>
      <c r="AP2" s="205"/>
      <c r="AQ2" s="205"/>
      <c r="AR2" s="205"/>
      <c r="AS2" s="205"/>
      <c r="AT2" s="205"/>
      <c r="AU2" s="205"/>
    </row>
    <row r="3" ht="19.5" customHeight="1" spans="1:47">
      <c r="A3" s="197"/>
      <c r="B3" s="198" t="s">
        <v>61</v>
      </c>
      <c r="C3" s="199"/>
      <c r="D3" s="200"/>
      <c r="E3" s="200"/>
      <c r="F3" s="200"/>
      <c r="G3" s="200"/>
      <c r="H3" s="200"/>
      <c r="I3" s="200"/>
      <c r="J3" s="206"/>
      <c r="K3" s="206"/>
      <c r="L3" s="206"/>
      <c r="M3" s="206"/>
      <c r="N3" s="206"/>
      <c r="O3" s="206"/>
      <c r="P3" s="206"/>
      <c r="Q3" s="206"/>
      <c r="R3" s="206"/>
      <c r="S3" s="206"/>
      <c r="T3" s="206"/>
      <c r="U3" s="206"/>
      <c r="V3" s="206"/>
      <c r="W3" s="206"/>
      <c r="X3" s="206"/>
      <c r="Y3" s="206"/>
      <c r="Z3" s="206"/>
      <c r="AA3" s="206"/>
      <c r="AB3" s="206"/>
      <c r="AC3" s="206"/>
      <c r="AD3" s="206"/>
      <c r="AE3" s="206"/>
      <c r="AF3" s="206"/>
      <c r="AG3" s="206"/>
      <c r="AH3" s="206"/>
      <c r="AI3" s="206"/>
      <c r="AJ3" s="206"/>
      <c r="AK3" s="206"/>
      <c r="AL3" s="206"/>
      <c r="AM3" s="206"/>
      <c r="AN3" s="206"/>
      <c r="AO3" s="206"/>
      <c r="AP3" s="206"/>
      <c r="AQ3" s="206"/>
      <c r="AR3" s="206"/>
      <c r="AS3" s="206"/>
      <c r="AT3" s="206"/>
      <c r="AU3" s="206"/>
    </row>
    <row r="4" ht="19.5" customHeight="1" spans="1:47">
      <c r="A4" s="182" t="s">
        <v>62</v>
      </c>
      <c r="B4" s="183" t="s">
        <v>63</v>
      </c>
      <c r="C4" s="12"/>
      <c r="D4" s="12"/>
      <c r="E4" s="12"/>
      <c r="F4" s="12"/>
      <c r="G4" s="12"/>
      <c r="H4" s="12"/>
      <c r="I4" s="12"/>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c r="AU4" s="133"/>
    </row>
    <row r="5" ht="19.5" customHeight="1" spans="1:47">
      <c r="A5" s="184"/>
      <c r="B5" s="185"/>
      <c r="C5" s="12"/>
      <c r="D5" s="12"/>
      <c r="E5" s="12"/>
      <c r="F5" s="12"/>
      <c r="G5" s="12"/>
      <c r="H5" s="12"/>
      <c r="I5" s="12"/>
      <c r="J5" s="12"/>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s="100"/>
      <c r="AP5" s="100"/>
      <c r="AQ5" s="100"/>
      <c r="AR5" s="100"/>
      <c r="AS5" s="100"/>
      <c r="AT5" s="100"/>
      <c r="AU5" s="133"/>
    </row>
    <row r="6" ht="17.25" customHeight="1" spans="1:47">
      <c r="A6" s="201" t="s">
        <v>64</v>
      </c>
      <c r="B6" s="85">
        <v>64205</v>
      </c>
      <c r="C6" s="12"/>
      <c r="D6" s="12"/>
      <c r="E6" s="12"/>
      <c r="F6" s="12"/>
      <c r="G6" s="12"/>
      <c r="H6" s="12"/>
      <c r="I6" s="12"/>
      <c r="J6" s="207"/>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row>
    <row r="7" ht="17.25" customHeight="1" spans="1:47">
      <c r="A7" s="202" t="s">
        <v>65</v>
      </c>
      <c r="B7" s="85">
        <v>14251</v>
      </c>
      <c r="C7" s="12"/>
      <c r="D7" s="12"/>
      <c r="E7" s="12"/>
      <c r="F7" s="12"/>
      <c r="G7" s="12"/>
      <c r="H7" s="12"/>
      <c r="I7" s="12"/>
      <c r="J7" s="12"/>
      <c r="K7" s="12"/>
      <c r="L7" s="100"/>
      <c r="M7" s="100"/>
      <c r="N7" s="100"/>
      <c r="O7" s="100"/>
      <c r="P7" s="100"/>
      <c r="Q7" s="100"/>
      <c r="R7" s="100"/>
      <c r="S7" s="100"/>
      <c r="T7" s="100"/>
      <c r="U7" s="100"/>
      <c r="V7" s="100"/>
      <c r="W7" s="100"/>
      <c r="X7" s="100"/>
      <c r="Y7" s="100"/>
      <c r="Z7" s="100"/>
      <c r="AA7" s="100"/>
      <c r="AB7" s="100"/>
      <c r="AC7" s="100"/>
      <c r="AD7" s="100"/>
      <c r="AE7" s="100"/>
      <c r="AF7" s="100"/>
      <c r="AG7" s="100"/>
      <c r="AH7" s="100"/>
      <c r="AI7" s="100"/>
      <c r="AJ7" s="100"/>
      <c r="AK7" s="100"/>
      <c r="AL7" s="100"/>
      <c r="AM7" s="100"/>
      <c r="AN7" s="100"/>
      <c r="AO7" s="100"/>
      <c r="AP7" s="100"/>
      <c r="AQ7" s="100"/>
      <c r="AR7" s="100"/>
      <c r="AS7" s="100"/>
      <c r="AT7" s="100"/>
      <c r="AU7" s="100"/>
    </row>
    <row r="8" ht="17.25" customHeight="1" spans="1:47">
      <c r="A8" s="202" t="s">
        <v>66</v>
      </c>
      <c r="B8" s="85">
        <v>5392</v>
      </c>
      <c r="C8" s="12"/>
      <c r="D8" s="12"/>
      <c r="E8" s="12"/>
      <c r="F8" s="12"/>
      <c r="G8" s="12"/>
      <c r="H8" s="12"/>
      <c r="I8" s="12"/>
      <c r="J8" s="12"/>
      <c r="K8" s="12"/>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0"/>
      <c r="AM8" s="100"/>
      <c r="AN8" s="100"/>
      <c r="AO8" s="100"/>
      <c r="AP8" s="100"/>
      <c r="AQ8" s="100"/>
      <c r="AR8" s="100"/>
      <c r="AS8" s="100"/>
      <c r="AT8" s="100"/>
      <c r="AU8" s="100"/>
    </row>
    <row r="9" ht="17.25" customHeight="1" spans="1:47">
      <c r="A9" s="202" t="s">
        <v>67</v>
      </c>
      <c r="B9" s="85">
        <v>0</v>
      </c>
      <c r="C9" s="12"/>
      <c r="D9" s="12"/>
      <c r="E9" s="12"/>
      <c r="F9" s="12"/>
      <c r="G9" s="12"/>
      <c r="H9" s="12"/>
      <c r="I9" s="12"/>
      <c r="J9" s="12"/>
      <c r="K9" s="12"/>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00"/>
      <c r="AL9" s="100"/>
      <c r="AM9" s="100"/>
      <c r="AN9" s="100"/>
      <c r="AO9" s="100"/>
      <c r="AP9" s="100"/>
      <c r="AQ9" s="100"/>
      <c r="AR9" s="100"/>
      <c r="AS9" s="100"/>
      <c r="AT9" s="100"/>
      <c r="AU9" s="100"/>
    </row>
    <row r="10" ht="17.25" customHeight="1" spans="1:47">
      <c r="A10" s="202" t="s">
        <v>68</v>
      </c>
      <c r="B10" s="85">
        <v>2307</v>
      </c>
      <c r="C10" s="12"/>
      <c r="D10" s="12"/>
      <c r="E10" s="12"/>
      <c r="F10" s="12"/>
      <c r="G10" s="12"/>
      <c r="H10" s="12"/>
      <c r="I10" s="12"/>
      <c r="J10" s="12"/>
      <c r="K10" s="12"/>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row>
    <row r="11" ht="17.25" customHeight="1" spans="1:47">
      <c r="A11" s="202" t="s">
        <v>69</v>
      </c>
      <c r="B11" s="85">
        <v>8</v>
      </c>
      <c r="C11" s="12"/>
      <c r="D11" s="12"/>
      <c r="E11" s="12"/>
      <c r="F11" s="12"/>
      <c r="G11" s="12"/>
      <c r="H11" s="12"/>
      <c r="I11" s="12"/>
      <c r="J11" s="12"/>
      <c r="K11" s="12"/>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row>
    <row r="12" ht="17.25" customHeight="1" spans="1:47">
      <c r="A12" s="202" t="s">
        <v>70</v>
      </c>
      <c r="B12" s="85">
        <v>1025</v>
      </c>
      <c r="C12" s="12"/>
      <c r="D12" s="12"/>
      <c r="E12" s="12"/>
      <c r="F12" s="12"/>
      <c r="G12" s="12"/>
      <c r="H12" s="12"/>
      <c r="I12" s="12"/>
      <c r="J12" s="12"/>
      <c r="K12" s="12"/>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00"/>
      <c r="AO12" s="100"/>
      <c r="AP12" s="100"/>
      <c r="AQ12" s="100"/>
      <c r="AR12" s="100"/>
      <c r="AS12" s="100"/>
      <c r="AT12" s="100"/>
      <c r="AU12" s="100"/>
    </row>
    <row r="13" ht="17.25" customHeight="1" spans="1:47">
      <c r="A13" s="202" t="s">
        <v>71</v>
      </c>
      <c r="B13" s="85">
        <v>4280</v>
      </c>
      <c r="C13" s="12"/>
      <c r="D13" s="12"/>
      <c r="E13" s="12"/>
      <c r="F13" s="12"/>
      <c r="G13" s="12"/>
      <c r="H13" s="12"/>
      <c r="I13" s="12"/>
      <c r="J13" s="12"/>
      <c r="K13" s="12"/>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row>
    <row r="14" ht="17.25" customHeight="1" spans="1:47">
      <c r="A14" s="202" t="s">
        <v>72</v>
      </c>
      <c r="B14" s="85">
        <v>1402</v>
      </c>
      <c r="C14" s="12"/>
      <c r="D14" s="12"/>
      <c r="E14" s="12"/>
      <c r="F14" s="12"/>
      <c r="G14" s="12"/>
      <c r="H14" s="12"/>
      <c r="I14" s="12"/>
      <c r="J14" s="12"/>
      <c r="K14" s="12"/>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row>
    <row r="15" ht="17.25" customHeight="1" spans="1:47">
      <c r="A15" s="202" t="s">
        <v>73</v>
      </c>
      <c r="B15" s="85">
        <v>3794</v>
      </c>
      <c r="C15" s="12"/>
      <c r="D15" s="12"/>
      <c r="E15" s="12"/>
      <c r="F15" s="12"/>
      <c r="G15" s="12"/>
      <c r="H15" s="12"/>
      <c r="I15" s="12"/>
      <c r="J15" s="12"/>
      <c r="K15" s="12"/>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row>
    <row r="16" ht="17.25" customHeight="1" spans="1:47">
      <c r="A16" s="202" t="s">
        <v>74</v>
      </c>
      <c r="B16" s="85">
        <v>16032</v>
      </c>
      <c r="C16" s="12"/>
      <c r="D16" s="12"/>
      <c r="E16" s="12"/>
      <c r="F16" s="12"/>
      <c r="G16" s="12"/>
      <c r="H16" s="12"/>
      <c r="I16" s="12"/>
      <c r="J16" s="12"/>
      <c r="K16" s="12"/>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row>
    <row r="17" ht="17.25" customHeight="1" spans="1:47">
      <c r="A17" s="202" t="s">
        <v>75</v>
      </c>
      <c r="B17" s="85">
        <v>2082</v>
      </c>
      <c r="C17" s="12"/>
      <c r="D17" s="12"/>
      <c r="E17" s="12"/>
      <c r="F17" s="12"/>
      <c r="G17" s="12"/>
      <c r="H17" s="12"/>
      <c r="I17" s="12"/>
      <c r="J17" s="12"/>
      <c r="K17" s="12"/>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row>
    <row r="18" ht="17.25" customHeight="1" spans="1:47">
      <c r="A18" s="202" t="s">
        <v>76</v>
      </c>
      <c r="B18" s="85">
        <v>9280</v>
      </c>
      <c r="C18" s="12"/>
      <c r="D18" s="12"/>
      <c r="E18" s="12"/>
      <c r="F18" s="12"/>
      <c r="G18" s="12"/>
      <c r="H18" s="12"/>
      <c r="I18" s="12"/>
      <c r="J18" s="12"/>
      <c r="K18" s="12"/>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row>
    <row r="19" ht="17.25" customHeight="1" spans="1:47">
      <c r="A19" s="202" t="s">
        <v>77</v>
      </c>
      <c r="B19" s="85">
        <v>4352</v>
      </c>
      <c r="C19" s="12"/>
      <c r="D19" s="12"/>
      <c r="E19" s="12"/>
      <c r="F19" s="12"/>
      <c r="G19" s="12"/>
      <c r="H19" s="12"/>
      <c r="I19" s="12"/>
      <c r="J19" s="12"/>
      <c r="K19" s="12"/>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row>
    <row r="20" ht="17.25" customHeight="1" spans="1:47">
      <c r="A20" s="202" t="s">
        <v>78</v>
      </c>
      <c r="B20" s="85">
        <v>0</v>
      </c>
      <c r="C20" s="12"/>
      <c r="D20" s="12"/>
      <c r="E20" s="12"/>
      <c r="F20" s="12"/>
      <c r="G20" s="12"/>
      <c r="H20" s="12"/>
      <c r="I20" s="12"/>
      <c r="J20" s="12"/>
      <c r="K20" s="12"/>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row>
    <row r="21" ht="17.25" customHeight="1" spans="1:47">
      <c r="A21" s="202" t="s">
        <v>79</v>
      </c>
      <c r="B21" s="85">
        <v>0</v>
      </c>
      <c r="C21" s="12"/>
      <c r="D21" s="12"/>
      <c r="E21" s="12"/>
      <c r="F21" s="12"/>
      <c r="G21" s="12"/>
      <c r="H21" s="12"/>
      <c r="I21" s="12"/>
      <c r="J21" s="12"/>
      <c r="K21" s="12"/>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row>
    <row r="22" ht="17.25" customHeight="1" spans="1:47">
      <c r="A22" s="202" t="s">
        <v>80</v>
      </c>
      <c r="B22" s="85">
        <v>0</v>
      </c>
      <c r="C22" s="12"/>
      <c r="D22" s="12"/>
      <c r="E22" s="12"/>
      <c r="F22" s="12"/>
      <c r="G22" s="12"/>
      <c r="H22" s="12"/>
      <c r="I22" s="12"/>
      <c r="J22" s="12"/>
      <c r="K22" s="12"/>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row>
    <row r="23" ht="17.25" customHeight="1" spans="1:2">
      <c r="A23" s="201" t="s">
        <v>81</v>
      </c>
      <c r="B23" s="85">
        <v>27255</v>
      </c>
    </row>
    <row r="24" ht="17.25" customHeight="1" spans="1:2">
      <c r="A24" s="202" t="s">
        <v>82</v>
      </c>
      <c r="B24" s="85">
        <v>15666</v>
      </c>
    </row>
    <row r="25" ht="17.25" customHeight="1" spans="1:2">
      <c r="A25" s="202" t="s">
        <v>83</v>
      </c>
      <c r="B25" s="85">
        <v>1150</v>
      </c>
    </row>
    <row r="26" ht="17.25" customHeight="1" spans="1:2">
      <c r="A26" s="202" t="s">
        <v>84</v>
      </c>
      <c r="B26" s="85">
        <v>4340</v>
      </c>
    </row>
    <row r="27" ht="17.25" customHeight="1" spans="1:2">
      <c r="A27" s="202" t="s">
        <v>85</v>
      </c>
      <c r="B27" s="85">
        <v>0</v>
      </c>
    </row>
    <row r="28" ht="17.25" customHeight="1" spans="1:2">
      <c r="A28" s="202" t="s">
        <v>86</v>
      </c>
      <c r="B28" s="85">
        <v>3280</v>
      </c>
    </row>
    <row r="29" ht="17.25" customHeight="1" spans="1:2">
      <c r="A29" s="202" t="s">
        <v>87</v>
      </c>
      <c r="B29" s="85">
        <v>0</v>
      </c>
    </row>
    <row r="30" ht="17.25" customHeight="1" spans="1:2">
      <c r="A30" s="202" t="s">
        <v>88</v>
      </c>
      <c r="B30" s="85">
        <v>0</v>
      </c>
    </row>
    <row r="31" ht="17.25" customHeight="1" spans="1:2">
      <c r="A31" s="202" t="s">
        <v>89</v>
      </c>
      <c r="B31" s="85">
        <v>2819</v>
      </c>
    </row>
    <row r="32" ht="17.25" customHeight="1" spans="1:2">
      <c r="A32" s="187" t="s">
        <v>90</v>
      </c>
      <c r="B32" s="85">
        <f>B6+B23</f>
        <v>91460</v>
      </c>
    </row>
    <row r="33" ht="17.25" customHeight="1" spans="1:3">
      <c r="A33" s="189" t="s">
        <v>91</v>
      </c>
      <c r="B33" s="85"/>
      <c r="C33" s="203"/>
    </row>
    <row r="34" ht="17.25" customHeight="1" spans="1:2">
      <c r="A34" s="189" t="s">
        <v>92</v>
      </c>
      <c r="B34" s="85">
        <f>B35+B36+B37</f>
        <v>168526</v>
      </c>
    </row>
    <row r="35" ht="17.25" customHeight="1" spans="1:2">
      <c r="A35" s="190" t="s">
        <v>93</v>
      </c>
      <c r="B35" s="85">
        <v>9500</v>
      </c>
    </row>
    <row r="36" ht="17.25" customHeight="1" spans="1:3">
      <c r="A36" s="190" t="s">
        <v>94</v>
      </c>
      <c r="B36" s="85">
        <v>123050</v>
      </c>
      <c r="C36" s="203"/>
    </row>
    <row r="37" ht="17.25" customHeight="1" spans="1:2">
      <c r="A37" s="190" t="s">
        <v>95</v>
      </c>
      <c r="B37" s="85">
        <v>35976</v>
      </c>
    </row>
    <row r="38" ht="15.75" customHeight="1" spans="1:2">
      <c r="A38" s="190" t="s">
        <v>96</v>
      </c>
      <c r="B38" s="85"/>
    </row>
    <row r="39" ht="17.25" customHeight="1" spans="1:2">
      <c r="A39" s="190" t="s">
        <v>97</v>
      </c>
      <c r="B39" s="87"/>
    </row>
    <row r="40" ht="17.25" customHeight="1" spans="1:2">
      <c r="A40" s="190" t="s">
        <v>98</v>
      </c>
      <c r="B40" s="87">
        <v>20000</v>
      </c>
    </row>
    <row r="41" ht="17.25" customHeight="1" spans="1:2">
      <c r="A41" s="190" t="s">
        <v>99</v>
      </c>
      <c r="B41" s="87"/>
    </row>
    <row r="42" ht="17.25" customHeight="1" spans="1:2">
      <c r="A42" s="190" t="s">
        <v>100</v>
      </c>
      <c r="B42" s="87"/>
    </row>
    <row r="43" ht="17.25" customHeight="1" spans="1:2">
      <c r="A43" s="190" t="s">
        <v>101</v>
      </c>
      <c r="B43" s="204">
        <v>5000</v>
      </c>
    </row>
    <row r="44" ht="17.25" customHeight="1" spans="1:2">
      <c r="A44" s="187" t="s">
        <v>102</v>
      </c>
      <c r="B44" s="87">
        <f>B32+B34+B40+B42+B43</f>
        <v>284986</v>
      </c>
    </row>
  </sheetData>
  <sheetProtection formatCells="0" formatColumns="0" formatRows="0"/>
  <autoFilter ref="A5:AU44">
    <extLst/>
  </autoFilter>
  <mergeCells count="3">
    <mergeCell ref="A2:B2"/>
    <mergeCell ref="A4:A5"/>
    <mergeCell ref="B4:B5"/>
  </mergeCells>
  <printOptions horizontalCentered="1"/>
  <pageMargins left="0.708661417322835" right="0.708661417322835" top="0.354330708661417" bottom="0.31496062992126" header="0.31496062992126" footer="0.31496062992126"/>
  <pageSetup paperSize="9" scale="61"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Q44"/>
  <sheetViews>
    <sheetView showGridLines="0" showZeros="0" workbookViewId="0">
      <selection activeCell="B16" sqref="B16"/>
    </sheetView>
  </sheetViews>
  <sheetFormatPr defaultColWidth="9" defaultRowHeight="11.25"/>
  <cols>
    <col min="1" max="1" width="60.3333333333333" customWidth="1"/>
    <col min="2" max="2" width="29.8333333333333" customWidth="1"/>
    <col min="3" max="43" width="12" customWidth="1"/>
  </cols>
  <sheetData>
    <row r="1" ht="19.5" customHeight="1" spans="1:1">
      <c r="A1" s="73" t="s">
        <v>7</v>
      </c>
    </row>
    <row r="2" ht="31.5" customHeight="1" spans="1:43">
      <c r="A2" s="79" t="s">
        <v>8</v>
      </c>
      <c r="B2" s="79"/>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0"/>
      <c r="AN2" s="180"/>
      <c r="AO2" s="180"/>
      <c r="AP2" s="180"/>
      <c r="AQ2" s="180"/>
    </row>
    <row r="3" ht="19.5" customHeight="1" spans="1:43">
      <c r="A3" s="181"/>
      <c r="B3" s="81" t="s">
        <v>61</v>
      </c>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row>
    <row r="4" ht="18" customHeight="1" spans="1:43">
      <c r="A4" s="182" t="s">
        <v>103</v>
      </c>
      <c r="B4" s="183" t="s">
        <v>63</v>
      </c>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93"/>
    </row>
    <row r="5" ht="18" customHeight="1" spans="1:43">
      <c r="A5" s="184" t="s">
        <v>104</v>
      </c>
      <c r="B5" s="185"/>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row>
    <row r="6" ht="19.5" customHeight="1" spans="1:43">
      <c r="A6" s="186" t="s">
        <v>104</v>
      </c>
      <c r="B6" s="84">
        <v>34179</v>
      </c>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0"/>
      <c r="AM6" s="100"/>
      <c r="AN6" s="100"/>
      <c r="AO6" s="100"/>
      <c r="AP6" s="100"/>
      <c r="AQ6" s="100"/>
    </row>
    <row r="7" ht="19.5" customHeight="1" spans="1:43">
      <c r="A7" s="186" t="s">
        <v>105</v>
      </c>
      <c r="B7" s="84">
        <v>0</v>
      </c>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0"/>
      <c r="AH7" s="100"/>
      <c r="AI7" s="100"/>
      <c r="AJ7" s="100"/>
      <c r="AK7" s="100"/>
      <c r="AL7" s="100"/>
      <c r="AM7" s="100"/>
      <c r="AN7" s="100"/>
      <c r="AO7" s="100"/>
      <c r="AP7" s="100"/>
      <c r="AQ7" s="100"/>
    </row>
    <row r="8" ht="19.5" customHeight="1" spans="1:43">
      <c r="A8" s="186" t="s">
        <v>106</v>
      </c>
      <c r="B8" s="84">
        <v>151</v>
      </c>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0"/>
      <c r="AM8" s="100"/>
      <c r="AN8" s="100"/>
      <c r="AO8" s="100"/>
      <c r="AP8" s="100"/>
      <c r="AQ8" s="100"/>
    </row>
    <row r="9" ht="19.5" customHeight="1" spans="1:43">
      <c r="A9" s="186" t="s">
        <v>107</v>
      </c>
      <c r="B9" s="84">
        <v>1726</v>
      </c>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00"/>
      <c r="AL9" s="100"/>
      <c r="AM9" s="100"/>
      <c r="AN9" s="100"/>
      <c r="AO9" s="100"/>
      <c r="AP9" s="100"/>
      <c r="AQ9" s="100"/>
    </row>
    <row r="10" ht="19.5" customHeight="1" spans="1:43">
      <c r="A10" s="186" t="s">
        <v>108</v>
      </c>
      <c r="B10" s="84">
        <v>76374</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row>
    <row r="11" ht="19.5" customHeight="1" spans="1:43">
      <c r="A11" s="186" t="s">
        <v>109</v>
      </c>
      <c r="B11" s="84">
        <v>867</v>
      </c>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row>
    <row r="12" ht="19.5" customHeight="1" spans="1:43">
      <c r="A12" s="186" t="s">
        <v>110</v>
      </c>
      <c r="B12" s="84">
        <v>2344</v>
      </c>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00"/>
      <c r="AO12" s="100"/>
      <c r="AP12" s="100"/>
      <c r="AQ12" s="100"/>
    </row>
    <row r="13" ht="19.5" customHeight="1" spans="1:43">
      <c r="A13" s="186" t="s">
        <v>111</v>
      </c>
      <c r="B13" s="84">
        <v>47497</v>
      </c>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00"/>
      <c r="AO13" s="100"/>
      <c r="AP13" s="100"/>
      <c r="AQ13" s="100"/>
    </row>
    <row r="14" ht="19.5" customHeight="1" spans="1:43">
      <c r="A14" s="186" t="s">
        <v>112</v>
      </c>
      <c r="B14" s="84">
        <v>37117</v>
      </c>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row>
    <row r="15" ht="19.5" customHeight="1" spans="1:43">
      <c r="A15" s="186" t="s">
        <v>113</v>
      </c>
      <c r="B15" s="84">
        <v>4927</v>
      </c>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row>
    <row r="16" ht="19.5" customHeight="1" spans="1:43">
      <c r="A16" s="186" t="s">
        <v>114</v>
      </c>
      <c r="B16" s="84">
        <v>22464</v>
      </c>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row>
    <row r="17" ht="19.5" customHeight="1" spans="1:43">
      <c r="A17" s="186" t="s">
        <v>115</v>
      </c>
      <c r="B17" s="84">
        <v>21043</v>
      </c>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row>
    <row r="18" ht="19.5" customHeight="1" spans="1:43">
      <c r="A18" s="186" t="s">
        <v>116</v>
      </c>
      <c r="B18" s="84">
        <v>4654</v>
      </c>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row>
    <row r="19" ht="19.5" customHeight="1" spans="1:43">
      <c r="A19" s="186" t="s">
        <v>117</v>
      </c>
      <c r="B19" s="84">
        <v>1045</v>
      </c>
      <c r="C19" s="10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row>
    <row r="20" ht="19.5" customHeight="1" spans="1:43">
      <c r="A20" s="186" t="s">
        <v>118</v>
      </c>
      <c r="B20" s="84">
        <v>742</v>
      </c>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row>
    <row r="21" ht="19.5" customHeight="1" spans="1:43">
      <c r="A21" s="186" t="s">
        <v>119</v>
      </c>
      <c r="B21" s="84">
        <v>50</v>
      </c>
      <c r="C21" s="100"/>
      <c r="D21" s="100"/>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row>
    <row r="22" ht="19.5" customHeight="1" spans="1:43">
      <c r="A22" s="186" t="s">
        <v>120</v>
      </c>
      <c r="B22" s="84">
        <v>0</v>
      </c>
      <c r="C22" s="100"/>
      <c r="D22" s="100"/>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c r="AQ22" s="100"/>
    </row>
    <row r="23" ht="19.5" customHeight="1" spans="1:43">
      <c r="A23" s="186" t="s">
        <v>121</v>
      </c>
      <c r="B23" s="84">
        <v>1</v>
      </c>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row>
    <row r="24" ht="19.5" customHeight="1" spans="1:43">
      <c r="A24" s="186" t="s">
        <v>122</v>
      </c>
      <c r="B24" s="84">
        <v>10704</v>
      </c>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row>
    <row r="25" ht="19.5" customHeight="1" spans="1:43">
      <c r="A25" s="186" t="s">
        <v>123</v>
      </c>
      <c r="B25" s="84">
        <v>488</v>
      </c>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row>
    <row r="26" ht="19.5" customHeight="1" spans="1:43">
      <c r="A26" s="186" t="s">
        <v>124</v>
      </c>
      <c r="B26" s="84">
        <v>2122</v>
      </c>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0"/>
      <c r="AQ26" s="100"/>
    </row>
    <row r="27" ht="19.5" customHeight="1" spans="1:43">
      <c r="A27" s="186" t="s">
        <v>125</v>
      </c>
      <c r="B27" s="84">
        <v>6411</v>
      </c>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100"/>
    </row>
    <row r="28" ht="19.5" customHeight="1" spans="1:43">
      <c r="A28" s="186" t="s">
        <v>126</v>
      </c>
      <c r="B28" s="84"/>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100"/>
    </row>
    <row r="29" ht="19.5" customHeight="1" spans="1:43">
      <c r="A29" s="186" t="s">
        <v>127</v>
      </c>
      <c r="B29" s="84">
        <v>80</v>
      </c>
      <c r="C29" s="100"/>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row>
    <row r="30" ht="19.5" customHeight="1" spans="1:2">
      <c r="A30" s="187" t="s">
        <v>128</v>
      </c>
      <c r="B30" s="88">
        <f>SUM(B6:B29)</f>
        <v>274986</v>
      </c>
    </row>
    <row r="31" ht="19.5" customHeight="1" spans="1:2">
      <c r="A31" s="188" t="s">
        <v>129</v>
      </c>
      <c r="B31" s="88"/>
    </row>
    <row r="32" ht="19.5" customHeight="1" spans="1:2">
      <c r="A32" s="189" t="s">
        <v>130</v>
      </c>
      <c r="B32" s="88"/>
    </row>
    <row r="33" ht="19.5" customHeight="1" spans="1:2">
      <c r="A33" s="189" t="s">
        <v>131</v>
      </c>
      <c r="B33" s="88">
        <v>10000</v>
      </c>
    </row>
    <row r="34" ht="19.5" customHeight="1" spans="1:2">
      <c r="A34" s="190" t="s">
        <v>132</v>
      </c>
      <c r="B34" s="88"/>
    </row>
    <row r="35" ht="19.5" customHeight="1" spans="1:2">
      <c r="A35" s="190" t="s">
        <v>133</v>
      </c>
      <c r="B35" s="88"/>
    </row>
    <row r="36" ht="19.5" customHeight="1" spans="1:2">
      <c r="A36" s="190" t="s">
        <v>134</v>
      </c>
      <c r="B36" s="88"/>
    </row>
    <row r="37" ht="19.5" customHeight="1" spans="1:2">
      <c r="A37" s="190" t="s">
        <v>135</v>
      </c>
      <c r="B37" s="88">
        <v>5000</v>
      </c>
    </row>
    <row r="38" ht="19.5" customHeight="1" spans="1:2">
      <c r="A38" s="191" t="s">
        <v>136</v>
      </c>
      <c r="B38" s="85"/>
    </row>
    <row r="39" ht="19.5" customHeight="1" spans="1:2">
      <c r="A39" s="191" t="s">
        <v>137</v>
      </c>
      <c r="B39" s="192"/>
    </row>
    <row r="40" ht="19.5" customHeight="1" spans="1:2">
      <c r="A40" s="190" t="s">
        <v>138</v>
      </c>
      <c r="B40" s="85"/>
    </row>
    <row r="41" ht="19.5" customHeight="1" spans="1:2">
      <c r="A41" s="190" t="s">
        <v>139</v>
      </c>
      <c r="B41" s="85"/>
    </row>
    <row r="42" ht="19.5" customHeight="1" spans="1:2">
      <c r="A42" s="190" t="s">
        <v>140</v>
      </c>
      <c r="B42" s="85"/>
    </row>
    <row r="43" ht="19.5" customHeight="1" spans="1:2">
      <c r="A43" s="190" t="s">
        <v>141</v>
      </c>
      <c r="B43" s="88">
        <v>5000</v>
      </c>
    </row>
    <row r="44" ht="19.5" customHeight="1" spans="1:2">
      <c r="A44" s="187" t="s">
        <v>142</v>
      </c>
      <c r="B44" s="87">
        <f>B30+B33</f>
        <v>284986</v>
      </c>
    </row>
  </sheetData>
  <sheetProtection formatCells="0" formatColumns="0" formatRows="0"/>
  <mergeCells count="3">
    <mergeCell ref="A2:B2"/>
    <mergeCell ref="A4:A5"/>
    <mergeCell ref="B4:B5"/>
  </mergeCells>
  <printOptions horizontalCentered="1"/>
  <pageMargins left="0.708661417322835" right="0.708661417322835" top="0.354330708661417" bottom="0.31496062992126" header="0.31496062992126" footer="0.31496062992126"/>
  <pageSetup paperSize="9" scale="93"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250"/>
  <sheetViews>
    <sheetView showGridLines="0" showZeros="0" topLeftCell="A1035" workbookViewId="0">
      <selection activeCell="L1050" sqref="L1050"/>
    </sheetView>
  </sheetViews>
  <sheetFormatPr defaultColWidth="9" defaultRowHeight="11.25" outlineLevelCol="2"/>
  <cols>
    <col min="1" max="1" width="12.8333333333333" style="1" customWidth="1"/>
    <col min="2" max="2" width="46.3333333333333" style="1" customWidth="1"/>
    <col min="3" max="3" width="26.8333333333333" style="1" customWidth="1"/>
    <col min="4" max="5" width="8.5" style="1" customWidth="1"/>
    <col min="6" max="38" width="12" style="1" customWidth="1"/>
    <col min="39" max="16384" width="9" style="1"/>
  </cols>
  <sheetData>
    <row r="1" ht="19.5" customHeight="1" spans="1:1">
      <c r="A1" s="73" t="s">
        <v>9</v>
      </c>
    </row>
    <row r="2" ht="34.5" customHeight="1" spans="1:3">
      <c r="A2" s="79" t="s">
        <v>10</v>
      </c>
      <c r="B2" s="79"/>
      <c r="C2" s="79"/>
    </row>
    <row r="3" ht="19.5" customHeight="1" spans="1:3">
      <c r="A3" s="154"/>
      <c r="B3" s="155"/>
      <c r="C3" s="156" t="s">
        <v>61</v>
      </c>
    </row>
    <row r="4" ht="36" customHeight="1" spans="1:3">
      <c r="A4" s="157" t="s">
        <v>143</v>
      </c>
      <c r="B4" s="158"/>
      <c r="C4" s="159" t="s">
        <v>144</v>
      </c>
    </row>
    <row r="5" ht="19.5" customHeight="1" spans="1:3">
      <c r="A5" s="160" t="s">
        <v>145</v>
      </c>
      <c r="B5" s="158" t="s">
        <v>146</v>
      </c>
      <c r="C5" s="159" t="s">
        <v>147</v>
      </c>
    </row>
    <row r="6" ht="19.5" customHeight="1" spans="1:3">
      <c r="A6" s="161">
        <v>201</v>
      </c>
      <c r="B6" s="162" t="s">
        <v>148</v>
      </c>
      <c r="C6" s="163">
        <f>SUM(C7,C19,C28,C39,C50,C61,C72,C80,C89,C102,C111,C122,C134,C141,C149,C155,C162,C169,C176,C183,C190,C198,C204,C210,C217,C232)</f>
        <v>34179</v>
      </c>
    </row>
    <row r="7" ht="19.5" customHeight="1" spans="1:3">
      <c r="A7" s="161">
        <v>20101</v>
      </c>
      <c r="B7" s="164" t="s">
        <v>149</v>
      </c>
      <c r="C7" s="163">
        <f>SUM(C8:C18)</f>
        <v>840</v>
      </c>
    </row>
    <row r="8" ht="19.5" customHeight="1" spans="1:3">
      <c r="A8" s="161">
        <v>2010101</v>
      </c>
      <c r="B8" s="164" t="s">
        <v>150</v>
      </c>
      <c r="C8" s="165">
        <v>679</v>
      </c>
    </row>
    <row r="9" ht="19.5" customHeight="1" spans="1:3">
      <c r="A9" s="161">
        <v>2010102</v>
      </c>
      <c r="B9" s="164" t="s">
        <v>151</v>
      </c>
      <c r="C9" s="165">
        <v>35</v>
      </c>
    </row>
    <row r="10" ht="19.5" customHeight="1" spans="1:3">
      <c r="A10" s="161">
        <v>2010103</v>
      </c>
      <c r="B10" s="166" t="s">
        <v>152</v>
      </c>
      <c r="C10" s="165" t="s">
        <v>153</v>
      </c>
    </row>
    <row r="11" ht="19.5" customHeight="1" spans="1:3">
      <c r="A11" s="161">
        <v>2010104</v>
      </c>
      <c r="B11" s="166" t="s">
        <v>154</v>
      </c>
      <c r="C11" s="165" t="s">
        <v>153</v>
      </c>
    </row>
    <row r="12" ht="19.5" customHeight="1" spans="1:3">
      <c r="A12" s="161">
        <v>2010105</v>
      </c>
      <c r="B12" s="166" t="s">
        <v>155</v>
      </c>
      <c r="C12" s="165" t="s">
        <v>153</v>
      </c>
    </row>
    <row r="13" ht="19.5" customHeight="1" spans="1:3">
      <c r="A13" s="161">
        <v>2010106</v>
      </c>
      <c r="B13" s="162" t="s">
        <v>156</v>
      </c>
      <c r="C13" s="165">
        <v>33</v>
      </c>
    </row>
    <row r="14" ht="19.5" customHeight="1" spans="1:3">
      <c r="A14" s="161">
        <v>2010107</v>
      </c>
      <c r="B14" s="162" t="s">
        <v>157</v>
      </c>
      <c r="C14" s="165">
        <v>28</v>
      </c>
    </row>
    <row r="15" ht="19.5" customHeight="1" spans="1:3">
      <c r="A15" s="161">
        <v>2010108</v>
      </c>
      <c r="B15" s="162" t="s">
        <v>158</v>
      </c>
      <c r="C15" s="165">
        <v>51</v>
      </c>
    </row>
    <row r="16" ht="19.5" customHeight="1" spans="1:3">
      <c r="A16" s="161">
        <v>2010109</v>
      </c>
      <c r="B16" s="162" t="s">
        <v>159</v>
      </c>
      <c r="C16" s="165">
        <v>5</v>
      </c>
    </row>
    <row r="17" ht="19.5" customHeight="1" spans="1:3">
      <c r="A17" s="161">
        <v>2010150</v>
      </c>
      <c r="B17" s="162" t="s">
        <v>160</v>
      </c>
      <c r="C17" s="165" t="s">
        <v>153</v>
      </c>
    </row>
    <row r="18" ht="19.5" customHeight="1" spans="1:3">
      <c r="A18" s="161">
        <v>2010199</v>
      </c>
      <c r="B18" s="162" t="s">
        <v>161</v>
      </c>
      <c r="C18" s="165">
        <v>9</v>
      </c>
    </row>
    <row r="19" ht="19.5" customHeight="1" spans="1:3">
      <c r="A19" s="161">
        <v>20102</v>
      </c>
      <c r="B19" s="164" t="s">
        <v>162</v>
      </c>
      <c r="C19" s="163">
        <f>SUM(C20:C27)</f>
        <v>504</v>
      </c>
    </row>
    <row r="20" ht="19.5" customHeight="1" spans="1:3">
      <c r="A20" s="161">
        <v>2010201</v>
      </c>
      <c r="B20" s="164" t="s">
        <v>150</v>
      </c>
      <c r="C20" s="165">
        <v>434</v>
      </c>
    </row>
    <row r="21" ht="19.5" customHeight="1" spans="1:3">
      <c r="A21" s="161">
        <v>2010202</v>
      </c>
      <c r="B21" s="164" t="s">
        <v>151</v>
      </c>
      <c r="C21" s="165">
        <v>29</v>
      </c>
    </row>
    <row r="22" ht="19.5" customHeight="1" spans="1:3">
      <c r="A22" s="161">
        <v>2010203</v>
      </c>
      <c r="B22" s="166" t="s">
        <v>152</v>
      </c>
      <c r="C22" s="165" t="s">
        <v>153</v>
      </c>
    </row>
    <row r="23" ht="19.5" customHeight="1" spans="1:3">
      <c r="A23" s="161">
        <v>2010204</v>
      </c>
      <c r="B23" s="166" t="s">
        <v>163</v>
      </c>
      <c r="C23" s="165" t="s">
        <v>153</v>
      </c>
    </row>
    <row r="24" ht="19.5" customHeight="1" spans="1:3">
      <c r="A24" s="161">
        <v>2010205</v>
      </c>
      <c r="B24" s="166" t="s">
        <v>164</v>
      </c>
      <c r="C24" s="165" t="s">
        <v>153</v>
      </c>
    </row>
    <row r="25" ht="19.5" customHeight="1" spans="1:3">
      <c r="A25" s="161">
        <v>2010206</v>
      </c>
      <c r="B25" s="166" t="s">
        <v>165</v>
      </c>
      <c r="C25" s="165">
        <v>33</v>
      </c>
    </row>
    <row r="26" ht="19.5" customHeight="1" spans="1:3">
      <c r="A26" s="161">
        <v>2010250</v>
      </c>
      <c r="B26" s="166" t="s">
        <v>160</v>
      </c>
      <c r="C26" s="165" t="s">
        <v>153</v>
      </c>
    </row>
    <row r="27" ht="19.5" customHeight="1" spans="1:3">
      <c r="A27" s="161">
        <v>2010299</v>
      </c>
      <c r="B27" s="166" t="s">
        <v>166</v>
      </c>
      <c r="C27" s="165">
        <v>8</v>
      </c>
    </row>
    <row r="28" ht="19.5" customHeight="1" spans="1:3">
      <c r="A28" s="161">
        <v>20103</v>
      </c>
      <c r="B28" s="164" t="s">
        <v>167</v>
      </c>
      <c r="C28" s="163">
        <f>SUM(C29:C38)</f>
        <v>13701</v>
      </c>
    </row>
    <row r="29" ht="19.5" customHeight="1" spans="1:3">
      <c r="A29" s="161">
        <v>2010301</v>
      </c>
      <c r="B29" s="164" t="s">
        <v>150</v>
      </c>
      <c r="C29" s="165">
        <v>6392</v>
      </c>
    </row>
    <row r="30" ht="19.5" customHeight="1" spans="1:3">
      <c r="A30" s="161">
        <v>2010302</v>
      </c>
      <c r="B30" s="164" t="s">
        <v>151</v>
      </c>
      <c r="C30" s="165">
        <v>1868</v>
      </c>
    </row>
    <row r="31" ht="19.5" customHeight="1" spans="1:3">
      <c r="A31" s="161">
        <v>2010303</v>
      </c>
      <c r="B31" s="166" t="s">
        <v>152</v>
      </c>
      <c r="C31" s="165">
        <v>1261</v>
      </c>
    </row>
    <row r="32" ht="19.5" customHeight="1" spans="1:3">
      <c r="A32" s="161">
        <v>2010304</v>
      </c>
      <c r="B32" s="166" t="s">
        <v>168</v>
      </c>
      <c r="C32" s="165" t="s">
        <v>153</v>
      </c>
    </row>
    <row r="33" ht="19.5" customHeight="1" spans="1:3">
      <c r="A33" s="161">
        <v>2010305</v>
      </c>
      <c r="B33" s="166" t="s">
        <v>169</v>
      </c>
      <c r="C33" s="165" t="s">
        <v>153</v>
      </c>
    </row>
    <row r="34" ht="19.5" customHeight="1" spans="1:3">
      <c r="A34" s="161">
        <v>2010306</v>
      </c>
      <c r="B34" s="167" t="s">
        <v>170</v>
      </c>
      <c r="C34" s="165">
        <v>31</v>
      </c>
    </row>
    <row r="35" ht="19.5" customHeight="1" spans="1:3">
      <c r="A35" s="161">
        <v>2010308</v>
      </c>
      <c r="B35" s="164" t="s">
        <v>171</v>
      </c>
      <c r="C35" s="165">
        <v>34</v>
      </c>
    </row>
    <row r="36" ht="19.5" customHeight="1" spans="1:3">
      <c r="A36" s="161">
        <v>2010309</v>
      </c>
      <c r="B36" s="166" t="s">
        <v>172</v>
      </c>
      <c r="C36" s="165" t="s">
        <v>153</v>
      </c>
    </row>
    <row r="37" ht="19.5" customHeight="1" spans="1:3">
      <c r="A37" s="161">
        <v>2010350</v>
      </c>
      <c r="B37" s="166" t="s">
        <v>160</v>
      </c>
      <c r="C37" s="165">
        <v>3890</v>
      </c>
    </row>
    <row r="38" ht="19.5" customHeight="1" spans="1:3">
      <c r="A38" s="161">
        <v>2010399</v>
      </c>
      <c r="B38" s="166" t="s">
        <v>173</v>
      </c>
      <c r="C38" s="165">
        <v>225</v>
      </c>
    </row>
    <row r="39" ht="19.5" customHeight="1" spans="1:3">
      <c r="A39" s="161">
        <v>20104</v>
      </c>
      <c r="B39" s="164" t="s">
        <v>174</v>
      </c>
      <c r="C39" s="163">
        <f>SUM(C40:C49)</f>
        <v>1489</v>
      </c>
    </row>
    <row r="40" ht="19.5" customHeight="1" spans="1:3">
      <c r="A40" s="161">
        <v>2010401</v>
      </c>
      <c r="B40" s="164" t="s">
        <v>150</v>
      </c>
      <c r="C40" s="165">
        <v>880</v>
      </c>
    </row>
    <row r="41" ht="19.5" customHeight="1" spans="1:3">
      <c r="A41" s="161">
        <v>2010402</v>
      </c>
      <c r="B41" s="164" t="s">
        <v>151</v>
      </c>
      <c r="C41" s="165">
        <v>32</v>
      </c>
    </row>
    <row r="42" ht="19.5" customHeight="1" spans="1:3">
      <c r="A42" s="161">
        <v>2010403</v>
      </c>
      <c r="B42" s="166" t="s">
        <v>152</v>
      </c>
      <c r="C42" s="165" t="s">
        <v>153</v>
      </c>
    </row>
    <row r="43" ht="19.5" customHeight="1" spans="1:3">
      <c r="A43" s="161">
        <v>2010404</v>
      </c>
      <c r="B43" s="166" t="s">
        <v>175</v>
      </c>
      <c r="C43" s="165">
        <v>53</v>
      </c>
    </row>
    <row r="44" ht="19.5" customHeight="1" spans="1:3">
      <c r="A44" s="161">
        <v>2010405</v>
      </c>
      <c r="B44" s="166" t="s">
        <v>176</v>
      </c>
      <c r="C44" s="165" t="s">
        <v>153</v>
      </c>
    </row>
    <row r="45" ht="19.5" customHeight="1" spans="1:3">
      <c r="A45" s="161">
        <v>2010406</v>
      </c>
      <c r="B45" s="164" t="s">
        <v>177</v>
      </c>
      <c r="C45" s="165" t="s">
        <v>153</v>
      </c>
    </row>
    <row r="46" ht="19.5" customHeight="1" spans="1:3">
      <c r="A46" s="161">
        <v>2010407</v>
      </c>
      <c r="B46" s="164" t="s">
        <v>178</v>
      </c>
      <c r="C46" s="165" t="s">
        <v>153</v>
      </c>
    </row>
    <row r="47" ht="19.5" customHeight="1" spans="1:3">
      <c r="A47" s="161">
        <v>2010408</v>
      </c>
      <c r="B47" s="164" t="s">
        <v>179</v>
      </c>
      <c r="C47" s="165">
        <v>8</v>
      </c>
    </row>
    <row r="48" ht="19.5" customHeight="1" spans="1:3">
      <c r="A48" s="161">
        <v>2010450</v>
      </c>
      <c r="B48" s="164" t="s">
        <v>160</v>
      </c>
      <c r="C48" s="165" t="s">
        <v>153</v>
      </c>
    </row>
    <row r="49" ht="19.5" customHeight="1" spans="1:3">
      <c r="A49" s="161">
        <v>2010499</v>
      </c>
      <c r="B49" s="166" t="s">
        <v>180</v>
      </c>
      <c r="C49" s="165">
        <v>516</v>
      </c>
    </row>
    <row r="50" ht="19.5" customHeight="1" spans="1:3">
      <c r="A50" s="161">
        <v>20105</v>
      </c>
      <c r="B50" s="166" t="s">
        <v>181</v>
      </c>
      <c r="C50" s="163">
        <f>SUM(C51:C60)</f>
        <v>278</v>
      </c>
    </row>
    <row r="51" ht="19.5" customHeight="1" spans="1:3">
      <c r="A51" s="161">
        <v>2010501</v>
      </c>
      <c r="B51" s="166" t="s">
        <v>150</v>
      </c>
      <c r="C51" s="165">
        <v>245</v>
      </c>
    </row>
    <row r="52" ht="19.5" customHeight="1" spans="1:3">
      <c r="A52" s="161">
        <v>2010502</v>
      </c>
      <c r="B52" s="162" t="s">
        <v>151</v>
      </c>
      <c r="C52" s="165">
        <v>33</v>
      </c>
    </row>
    <row r="53" ht="19.5" customHeight="1" spans="1:3">
      <c r="A53" s="161">
        <v>2010503</v>
      </c>
      <c r="B53" s="164" t="s">
        <v>152</v>
      </c>
      <c r="C53" s="165" t="s">
        <v>153</v>
      </c>
    </row>
    <row r="54" ht="19.5" customHeight="1" spans="1:3">
      <c r="A54" s="161">
        <v>2010504</v>
      </c>
      <c r="B54" s="164" t="s">
        <v>182</v>
      </c>
      <c r="C54" s="165" t="s">
        <v>153</v>
      </c>
    </row>
    <row r="55" ht="19.5" customHeight="1" spans="1:3">
      <c r="A55" s="161">
        <v>2010505</v>
      </c>
      <c r="B55" s="164" t="s">
        <v>183</v>
      </c>
      <c r="C55" s="165" t="s">
        <v>153</v>
      </c>
    </row>
    <row r="56" ht="19.5" customHeight="1" spans="1:3">
      <c r="A56" s="161">
        <v>2010506</v>
      </c>
      <c r="B56" s="166" t="s">
        <v>184</v>
      </c>
      <c r="C56" s="165" t="s">
        <v>153</v>
      </c>
    </row>
    <row r="57" ht="19.5" customHeight="1" spans="1:3">
      <c r="A57" s="161">
        <v>2010507</v>
      </c>
      <c r="B57" s="166" t="s">
        <v>185</v>
      </c>
      <c r="C57" s="165" t="s">
        <v>153</v>
      </c>
    </row>
    <row r="58" ht="19.5" customHeight="1" spans="1:3">
      <c r="A58" s="161">
        <v>2010508</v>
      </c>
      <c r="B58" s="166" t="s">
        <v>186</v>
      </c>
      <c r="C58" s="165" t="s">
        <v>153</v>
      </c>
    </row>
    <row r="59" ht="19.5" customHeight="1" spans="1:3">
      <c r="A59" s="161">
        <v>2010550</v>
      </c>
      <c r="B59" s="164" t="s">
        <v>160</v>
      </c>
      <c r="C59" s="165" t="s">
        <v>153</v>
      </c>
    </row>
    <row r="60" ht="19.5" customHeight="1" spans="1:3">
      <c r="A60" s="161">
        <v>2010599</v>
      </c>
      <c r="B60" s="166" t="s">
        <v>187</v>
      </c>
      <c r="C60" s="165" t="s">
        <v>153</v>
      </c>
    </row>
    <row r="61" ht="19.5" customHeight="1" spans="1:3">
      <c r="A61" s="161">
        <v>20106</v>
      </c>
      <c r="B61" s="167" t="s">
        <v>188</v>
      </c>
      <c r="C61" s="163">
        <f>SUM(C62:C71)</f>
        <v>3463</v>
      </c>
    </row>
    <row r="62" ht="19.5" customHeight="1" spans="1:3">
      <c r="A62" s="161">
        <v>2010601</v>
      </c>
      <c r="B62" s="166" t="s">
        <v>150</v>
      </c>
      <c r="C62" s="165">
        <v>2953</v>
      </c>
    </row>
    <row r="63" ht="19.5" customHeight="1" spans="1:3">
      <c r="A63" s="161">
        <v>2010602</v>
      </c>
      <c r="B63" s="162" t="s">
        <v>151</v>
      </c>
      <c r="C63" s="165">
        <v>77</v>
      </c>
    </row>
    <row r="64" ht="19.5" customHeight="1" spans="1:3">
      <c r="A64" s="161">
        <v>2010603</v>
      </c>
      <c r="B64" s="162" t="s">
        <v>152</v>
      </c>
      <c r="C64" s="165" t="s">
        <v>153</v>
      </c>
    </row>
    <row r="65" ht="19.5" customHeight="1" spans="1:3">
      <c r="A65" s="161">
        <v>2010604</v>
      </c>
      <c r="B65" s="162" t="s">
        <v>189</v>
      </c>
      <c r="C65" s="165" t="s">
        <v>153</v>
      </c>
    </row>
    <row r="66" ht="19.5" customHeight="1" spans="1:3">
      <c r="A66" s="161">
        <v>2010605</v>
      </c>
      <c r="B66" s="162" t="s">
        <v>190</v>
      </c>
      <c r="C66" s="165">
        <v>12</v>
      </c>
    </row>
    <row r="67" ht="19.5" customHeight="1" spans="1:3">
      <c r="A67" s="161">
        <v>2010606</v>
      </c>
      <c r="B67" s="162" t="s">
        <v>191</v>
      </c>
      <c r="C67" s="165" t="s">
        <v>153</v>
      </c>
    </row>
    <row r="68" ht="19.5" customHeight="1" spans="1:3">
      <c r="A68" s="161">
        <v>2010607</v>
      </c>
      <c r="B68" s="164" t="s">
        <v>192</v>
      </c>
      <c r="C68" s="165">
        <v>137</v>
      </c>
    </row>
    <row r="69" ht="19.5" customHeight="1" spans="1:3">
      <c r="A69" s="161">
        <v>2010608</v>
      </c>
      <c r="B69" s="166" t="s">
        <v>193</v>
      </c>
      <c r="C69" s="165">
        <v>192</v>
      </c>
    </row>
    <row r="70" ht="19.5" customHeight="1" spans="1:3">
      <c r="A70" s="161">
        <v>2010650</v>
      </c>
      <c r="B70" s="166" t="s">
        <v>160</v>
      </c>
      <c r="C70" s="165" t="s">
        <v>153</v>
      </c>
    </row>
    <row r="71" ht="19.5" customHeight="1" spans="1:3">
      <c r="A71" s="161">
        <v>2010699</v>
      </c>
      <c r="B71" s="166" t="s">
        <v>194</v>
      </c>
      <c r="C71" s="165">
        <v>92</v>
      </c>
    </row>
    <row r="72" ht="19.5" customHeight="1" spans="1:3">
      <c r="A72" s="161">
        <v>20107</v>
      </c>
      <c r="B72" s="164" t="s">
        <v>195</v>
      </c>
      <c r="C72" s="163">
        <f>SUM(C73:C79)</f>
        <v>4000</v>
      </c>
    </row>
    <row r="73" ht="19.5" customHeight="1" spans="1:3">
      <c r="A73" s="161">
        <v>2010701</v>
      </c>
      <c r="B73" s="164" t="s">
        <v>150</v>
      </c>
      <c r="C73" s="165">
        <v>4000</v>
      </c>
    </row>
    <row r="74" ht="19.5" customHeight="1" spans="1:3">
      <c r="A74" s="161">
        <v>2010702</v>
      </c>
      <c r="B74" s="164" t="s">
        <v>151</v>
      </c>
      <c r="C74" s="165" t="s">
        <v>153</v>
      </c>
    </row>
    <row r="75" ht="19.5" customHeight="1" spans="1:3">
      <c r="A75" s="161">
        <v>2010703</v>
      </c>
      <c r="B75" s="166" t="s">
        <v>152</v>
      </c>
      <c r="C75" s="165" t="s">
        <v>153</v>
      </c>
    </row>
    <row r="76" ht="19.5" customHeight="1" spans="1:3">
      <c r="A76" s="161">
        <v>2010709</v>
      </c>
      <c r="B76" s="164" t="s">
        <v>192</v>
      </c>
      <c r="C76" s="165" t="s">
        <v>153</v>
      </c>
    </row>
    <row r="77" ht="19.5" customHeight="1" spans="1:3">
      <c r="A77" s="161">
        <v>2010710</v>
      </c>
      <c r="B77" s="166" t="s">
        <v>196</v>
      </c>
      <c r="C77" s="165" t="s">
        <v>153</v>
      </c>
    </row>
    <row r="78" ht="19.5" customHeight="1" spans="1:3">
      <c r="A78" s="161">
        <v>2010750</v>
      </c>
      <c r="B78" s="166" t="s">
        <v>160</v>
      </c>
      <c r="C78" s="165" t="s">
        <v>153</v>
      </c>
    </row>
    <row r="79" ht="19.5" customHeight="1" spans="1:3">
      <c r="A79" s="161">
        <v>2010799</v>
      </c>
      <c r="B79" s="166" t="s">
        <v>197</v>
      </c>
      <c r="C79" s="165"/>
    </row>
    <row r="80" ht="19.5" customHeight="1" spans="1:3">
      <c r="A80" s="161">
        <v>20108</v>
      </c>
      <c r="B80" s="166" t="s">
        <v>198</v>
      </c>
      <c r="C80" s="163">
        <f>SUM(C81:C88)</f>
        <v>704</v>
      </c>
    </row>
    <row r="81" ht="19.5" customHeight="1" spans="1:3">
      <c r="A81" s="161">
        <v>2010801</v>
      </c>
      <c r="B81" s="164" t="s">
        <v>150</v>
      </c>
      <c r="C81" s="165">
        <v>361</v>
      </c>
    </row>
    <row r="82" ht="19.5" customHeight="1" spans="1:3">
      <c r="A82" s="161">
        <v>2010802</v>
      </c>
      <c r="B82" s="164" t="s">
        <v>151</v>
      </c>
      <c r="C82" s="165">
        <v>117</v>
      </c>
    </row>
    <row r="83" ht="19.5" customHeight="1" spans="1:3">
      <c r="A83" s="161">
        <v>2010803</v>
      </c>
      <c r="B83" s="164" t="s">
        <v>152</v>
      </c>
      <c r="C83" s="165" t="s">
        <v>153</v>
      </c>
    </row>
    <row r="84" ht="19.5" customHeight="1" spans="1:3">
      <c r="A84" s="161">
        <v>2010804</v>
      </c>
      <c r="B84" s="168" t="s">
        <v>199</v>
      </c>
      <c r="C84" s="165">
        <v>226</v>
      </c>
    </row>
    <row r="85" ht="19.5" customHeight="1" spans="1:3">
      <c r="A85" s="161">
        <v>2010805</v>
      </c>
      <c r="B85" s="166" t="s">
        <v>200</v>
      </c>
      <c r="C85" s="165" t="s">
        <v>153</v>
      </c>
    </row>
    <row r="86" ht="19.5" customHeight="1" spans="1:3">
      <c r="A86" s="161">
        <v>2010806</v>
      </c>
      <c r="B86" s="166" t="s">
        <v>192</v>
      </c>
      <c r="C86" s="165" t="s">
        <v>153</v>
      </c>
    </row>
    <row r="87" ht="19.5" customHeight="1" spans="1:3">
      <c r="A87" s="161">
        <v>2010850</v>
      </c>
      <c r="B87" s="166" t="s">
        <v>160</v>
      </c>
      <c r="C87" s="165" t="s">
        <v>153</v>
      </c>
    </row>
    <row r="88" ht="19.5" customHeight="1" spans="1:3">
      <c r="A88" s="161">
        <v>2010899</v>
      </c>
      <c r="B88" s="162" t="s">
        <v>201</v>
      </c>
      <c r="C88" s="165" t="s">
        <v>153</v>
      </c>
    </row>
    <row r="89" ht="19.5" customHeight="1" spans="1:3">
      <c r="A89" s="161">
        <v>20109</v>
      </c>
      <c r="B89" s="164" t="s">
        <v>202</v>
      </c>
      <c r="C89" s="163">
        <f>SUM(C90:C101)</f>
        <v>0</v>
      </c>
    </row>
    <row r="90" ht="19.5" customHeight="1" spans="1:3">
      <c r="A90" s="161">
        <v>2010901</v>
      </c>
      <c r="B90" s="164" t="s">
        <v>150</v>
      </c>
      <c r="C90" s="165" t="s">
        <v>153</v>
      </c>
    </row>
    <row r="91" ht="19.5" customHeight="1" spans="1:3">
      <c r="A91" s="161">
        <v>2010902</v>
      </c>
      <c r="B91" s="166" t="s">
        <v>151</v>
      </c>
      <c r="C91" s="165" t="s">
        <v>153</v>
      </c>
    </row>
    <row r="92" ht="19.5" customHeight="1" spans="1:3">
      <c r="A92" s="161">
        <v>2010903</v>
      </c>
      <c r="B92" s="166" t="s">
        <v>152</v>
      </c>
      <c r="C92" s="165" t="s">
        <v>153</v>
      </c>
    </row>
    <row r="93" ht="19.5" customHeight="1" spans="1:3">
      <c r="A93" s="161">
        <v>2010905</v>
      </c>
      <c r="B93" s="164" t="s">
        <v>203</v>
      </c>
      <c r="C93" s="165" t="s">
        <v>153</v>
      </c>
    </row>
    <row r="94" ht="19.5" customHeight="1" spans="1:3">
      <c r="A94" s="161">
        <v>2010907</v>
      </c>
      <c r="B94" s="164" t="s">
        <v>204</v>
      </c>
      <c r="C94" s="165" t="s">
        <v>153</v>
      </c>
    </row>
    <row r="95" ht="19.5" customHeight="1" spans="1:3">
      <c r="A95" s="161">
        <v>2010908</v>
      </c>
      <c r="B95" s="164" t="s">
        <v>192</v>
      </c>
      <c r="C95" s="165" t="s">
        <v>153</v>
      </c>
    </row>
    <row r="96" ht="19.5" customHeight="1" spans="1:3">
      <c r="A96" s="161">
        <v>2010909</v>
      </c>
      <c r="B96" s="164" t="s">
        <v>205</v>
      </c>
      <c r="C96" s="165" t="s">
        <v>153</v>
      </c>
    </row>
    <row r="97" ht="19.5" customHeight="1" spans="1:3">
      <c r="A97" s="161">
        <v>2010910</v>
      </c>
      <c r="B97" s="164" t="s">
        <v>206</v>
      </c>
      <c r="C97" s="165" t="s">
        <v>153</v>
      </c>
    </row>
    <row r="98" ht="19.5" customHeight="1" spans="1:3">
      <c r="A98" s="161">
        <v>2010911</v>
      </c>
      <c r="B98" s="164" t="s">
        <v>207</v>
      </c>
      <c r="C98" s="165" t="s">
        <v>153</v>
      </c>
    </row>
    <row r="99" ht="19.5" customHeight="1" spans="1:3">
      <c r="A99" s="161">
        <v>2010912</v>
      </c>
      <c r="B99" s="164" t="s">
        <v>208</v>
      </c>
      <c r="C99" s="165" t="s">
        <v>153</v>
      </c>
    </row>
    <row r="100" ht="19.5" customHeight="1" spans="1:3">
      <c r="A100" s="161">
        <v>2010950</v>
      </c>
      <c r="B100" s="166" t="s">
        <v>160</v>
      </c>
      <c r="C100" s="165" t="s">
        <v>153</v>
      </c>
    </row>
    <row r="101" ht="19.5" customHeight="1" spans="1:3">
      <c r="A101" s="161">
        <v>2010999</v>
      </c>
      <c r="B101" s="166" t="s">
        <v>209</v>
      </c>
      <c r="C101" s="165" t="s">
        <v>153</v>
      </c>
    </row>
    <row r="102" ht="19.5" customHeight="1" spans="1:3">
      <c r="A102" s="161">
        <v>20111</v>
      </c>
      <c r="B102" s="169" t="s">
        <v>210</v>
      </c>
      <c r="C102" s="163">
        <f>SUM(C103:C110)</f>
        <v>2157</v>
      </c>
    </row>
    <row r="103" ht="19.5" customHeight="1" spans="1:3">
      <c r="A103" s="161">
        <v>2011101</v>
      </c>
      <c r="B103" s="164" t="s">
        <v>150</v>
      </c>
      <c r="C103" s="165">
        <v>1280</v>
      </c>
    </row>
    <row r="104" ht="19.5" customHeight="1" spans="1:3">
      <c r="A104" s="161">
        <v>2011102</v>
      </c>
      <c r="B104" s="164" t="s">
        <v>151</v>
      </c>
      <c r="C104" s="165">
        <v>794</v>
      </c>
    </row>
    <row r="105" ht="19.5" customHeight="1" spans="1:3">
      <c r="A105" s="161">
        <v>2011103</v>
      </c>
      <c r="B105" s="164" t="s">
        <v>152</v>
      </c>
      <c r="C105" s="165" t="s">
        <v>153</v>
      </c>
    </row>
    <row r="106" ht="19.5" customHeight="1" spans="1:3">
      <c r="A106" s="161">
        <v>2011104</v>
      </c>
      <c r="B106" s="166" t="s">
        <v>211</v>
      </c>
      <c r="C106" s="165" t="s">
        <v>153</v>
      </c>
    </row>
    <row r="107" ht="19.5" customHeight="1" spans="1:3">
      <c r="A107" s="161">
        <v>2011105</v>
      </c>
      <c r="B107" s="166" t="s">
        <v>212</v>
      </c>
      <c r="C107" s="165" t="s">
        <v>153</v>
      </c>
    </row>
    <row r="108" ht="19.5" customHeight="1" spans="1:3">
      <c r="A108" s="161">
        <v>2011106</v>
      </c>
      <c r="B108" s="166" t="s">
        <v>213</v>
      </c>
      <c r="C108" s="165">
        <v>58</v>
      </c>
    </row>
    <row r="109" ht="19.5" customHeight="1" spans="1:3">
      <c r="A109" s="161">
        <v>2011150</v>
      </c>
      <c r="B109" s="164" t="s">
        <v>160</v>
      </c>
      <c r="C109" s="165" t="s">
        <v>153</v>
      </c>
    </row>
    <row r="110" ht="19.5" customHeight="1" spans="1:3">
      <c r="A110" s="161">
        <v>2011199</v>
      </c>
      <c r="B110" s="164" t="s">
        <v>214</v>
      </c>
      <c r="C110" s="165">
        <v>25</v>
      </c>
    </row>
    <row r="111" ht="19.5" customHeight="1" spans="1:3">
      <c r="A111" s="161">
        <v>20113</v>
      </c>
      <c r="B111" s="162" t="s">
        <v>215</v>
      </c>
      <c r="C111" s="163">
        <f>SUM(C112:C121)</f>
        <v>480</v>
      </c>
    </row>
    <row r="112" ht="19.5" customHeight="1" spans="1:3">
      <c r="A112" s="161">
        <v>2011301</v>
      </c>
      <c r="B112" s="164" t="s">
        <v>150</v>
      </c>
      <c r="C112" s="165">
        <v>343</v>
      </c>
    </row>
    <row r="113" ht="19.5" customHeight="1" spans="1:3">
      <c r="A113" s="161">
        <v>2011302</v>
      </c>
      <c r="B113" s="164" t="s">
        <v>151</v>
      </c>
      <c r="C113" s="165" t="s">
        <v>153</v>
      </c>
    </row>
    <row r="114" ht="19.5" customHeight="1" spans="1:3">
      <c r="A114" s="161">
        <v>2011303</v>
      </c>
      <c r="B114" s="164" t="s">
        <v>152</v>
      </c>
      <c r="C114" s="165" t="s">
        <v>153</v>
      </c>
    </row>
    <row r="115" ht="19.5" customHeight="1" spans="1:3">
      <c r="A115" s="161">
        <v>2011304</v>
      </c>
      <c r="B115" s="166" t="s">
        <v>216</v>
      </c>
      <c r="C115" s="165" t="s">
        <v>153</v>
      </c>
    </row>
    <row r="116" ht="19.5" customHeight="1" spans="1:3">
      <c r="A116" s="161">
        <v>2011305</v>
      </c>
      <c r="B116" s="166" t="s">
        <v>217</v>
      </c>
      <c r="C116" s="165" t="s">
        <v>153</v>
      </c>
    </row>
    <row r="117" ht="19.5" customHeight="1" spans="1:3">
      <c r="A117" s="161">
        <v>2011306</v>
      </c>
      <c r="B117" s="166" t="s">
        <v>218</v>
      </c>
      <c r="C117" s="165" t="s">
        <v>153</v>
      </c>
    </row>
    <row r="118" ht="19.5" customHeight="1" spans="1:3">
      <c r="A118" s="161">
        <v>2011307</v>
      </c>
      <c r="B118" s="164" t="s">
        <v>219</v>
      </c>
      <c r="C118" s="165" t="s">
        <v>153</v>
      </c>
    </row>
    <row r="119" ht="19.5" customHeight="1" spans="1:3">
      <c r="A119" s="161">
        <v>2011308</v>
      </c>
      <c r="B119" s="164" t="s">
        <v>220</v>
      </c>
      <c r="C119" s="165">
        <v>55</v>
      </c>
    </row>
    <row r="120" ht="19.5" customHeight="1" spans="1:3">
      <c r="A120" s="161">
        <v>2011350</v>
      </c>
      <c r="B120" s="164" t="s">
        <v>160</v>
      </c>
      <c r="C120" s="165" t="s">
        <v>153</v>
      </c>
    </row>
    <row r="121" ht="19.5" customHeight="1" spans="1:3">
      <c r="A121" s="161">
        <v>2011399</v>
      </c>
      <c r="B121" s="166" t="s">
        <v>221</v>
      </c>
      <c r="C121" s="165">
        <v>82</v>
      </c>
    </row>
    <row r="122" ht="19.5" customHeight="1" spans="1:3">
      <c r="A122" s="161">
        <v>20114</v>
      </c>
      <c r="B122" s="166" t="s">
        <v>222</v>
      </c>
      <c r="C122" s="163">
        <f>SUM(C123:C133)</f>
        <v>0</v>
      </c>
    </row>
    <row r="123" ht="19.5" customHeight="1" spans="1:3">
      <c r="A123" s="161">
        <v>2011401</v>
      </c>
      <c r="B123" s="166" t="s">
        <v>150</v>
      </c>
      <c r="C123" s="165" t="s">
        <v>153</v>
      </c>
    </row>
    <row r="124" ht="19.5" customHeight="1" spans="1:3">
      <c r="A124" s="161">
        <v>2011402</v>
      </c>
      <c r="B124" s="162" t="s">
        <v>151</v>
      </c>
      <c r="C124" s="165" t="s">
        <v>153</v>
      </c>
    </row>
    <row r="125" ht="19.5" customHeight="1" spans="1:3">
      <c r="A125" s="161">
        <v>2011403</v>
      </c>
      <c r="B125" s="164" t="s">
        <v>152</v>
      </c>
      <c r="C125" s="165" t="s">
        <v>153</v>
      </c>
    </row>
    <row r="126" ht="19.5" customHeight="1" spans="1:3">
      <c r="A126" s="161">
        <v>2011404</v>
      </c>
      <c r="B126" s="164" t="s">
        <v>223</v>
      </c>
      <c r="C126" s="165" t="s">
        <v>153</v>
      </c>
    </row>
    <row r="127" ht="19.5" customHeight="1" spans="1:3">
      <c r="A127" s="161">
        <v>2011405</v>
      </c>
      <c r="B127" s="164" t="s">
        <v>224</v>
      </c>
      <c r="C127" s="165" t="s">
        <v>153</v>
      </c>
    </row>
    <row r="128" ht="19.5" customHeight="1" spans="1:3">
      <c r="A128" s="161">
        <v>2011408</v>
      </c>
      <c r="B128" s="166" t="s">
        <v>225</v>
      </c>
      <c r="C128" s="165" t="s">
        <v>153</v>
      </c>
    </row>
    <row r="129" ht="19.5" customHeight="1" spans="1:3">
      <c r="A129" s="161">
        <v>2011409</v>
      </c>
      <c r="B129" s="164" t="s">
        <v>226</v>
      </c>
      <c r="C129" s="165" t="s">
        <v>153</v>
      </c>
    </row>
    <row r="130" ht="19.5" customHeight="1" spans="1:3">
      <c r="A130" s="161">
        <v>2011410</v>
      </c>
      <c r="B130" s="164" t="s">
        <v>227</v>
      </c>
      <c r="C130" s="165" t="s">
        <v>153</v>
      </c>
    </row>
    <row r="131" ht="19.5" customHeight="1" spans="1:3">
      <c r="A131" s="161">
        <v>2011411</v>
      </c>
      <c r="B131" s="164" t="s">
        <v>228</v>
      </c>
      <c r="C131" s="165" t="s">
        <v>153</v>
      </c>
    </row>
    <row r="132" ht="19.5" customHeight="1" spans="1:3">
      <c r="A132" s="161">
        <v>2011450</v>
      </c>
      <c r="B132" s="164" t="s">
        <v>160</v>
      </c>
      <c r="C132" s="165" t="s">
        <v>153</v>
      </c>
    </row>
    <row r="133" ht="19.5" customHeight="1" spans="1:3">
      <c r="A133" s="161">
        <v>2011499</v>
      </c>
      <c r="B133" s="164" t="s">
        <v>229</v>
      </c>
      <c r="C133" s="165" t="s">
        <v>153</v>
      </c>
    </row>
    <row r="134" ht="19.5" customHeight="1" spans="1:3">
      <c r="A134" s="161">
        <v>20123</v>
      </c>
      <c r="B134" s="164" t="s">
        <v>230</v>
      </c>
      <c r="C134" s="163">
        <f>SUM(C135:C140)</f>
        <v>0</v>
      </c>
    </row>
    <row r="135" ht="19.5" customHeight="1" spans="1:3">
      <c r="A135" s="161">
        <v>2012301</v>
      </c>
      <c r="B135" s="164" t="s">
        <v>150</v>
      </c>
      <c r="C135" s="165" t="s">
        <v>153</v>
      </c>
    </row>
    <row r="136" ht="19.5" customHeight="1" spans="1:3">
      <c r="A136" s="161">
        <v>2012302</v>
      </c>
      <c r="B136" s="164" t="s">
        <v>151</v>
      </c>
      <c r="C136" s="165" t="s">
        <v>153</v>
      </c>
    </row>
    <row r="137" ht="19.5" customHeight="1" spans="1:3">
      <c r="A137" s="161">
        <v>2012303</v>
      </c>
      <c r="B137" s="166" t="s">
        <v>152</v>
      </c>
      <c r="C137" s="165" t="s">
        <v>153</v>
      </c>
    </row>
    <row r="138" ht="19.5" customHeight="1" spans="1:3">
      <c r="A138" s="161">
        <v>2012304</v>
      </c>
      <c r="B138" s="166" t="s">
        <v>231</v>
      </c>
      <c r="C138" s="165" t="s">
        <v>153</v>
      </c>
    </row>
    <row r="139" ht="19.5" customHeight="1" spans="1:3">
      <c r="A139" s="161">
        <v>2012350</v>
      </c>
      <c r="B139" s="166" t="s">
        <v>160</v>
      </c>
      <c r="C139" s="165" t="s">
        <v>153</v>
      </c>
    </row>
    <row r="140" ht="19.5" customHeight="1" spans="1:3">
      <c r="A140" s="161">
        <v>2012399</v>
      </c>
      <c r="B140" s="162" t="s">
        <v>232</v>
      </c>
      <c r="C140" s="165" t="s">
        <v>153</v>
      </c>
    </row>
    <row r="141" ht="19.5" customHeight="1" spans="1:3">
      <c r="A141" s="161">
        <v>20125</v>
      </c>
      <c r="B141" s="164" t="s">
        <v>233</v>
      </c>
      <c r="C141" s="163">
        <f>SUM(C142:C148)</f>
        <v>0</v>
      </c>
    </row>
    <row r="142" ht="19.5" customHeight="1" spans="1:3">
      <c r="A142" s="161">
        <v>2012501</v>
      </c>
      <c r="B142" s="164" t="s">
        <v>150</v>
      </c>
      <c r="C142" s="165" t="s">
        <v>153</v>
      </c>
    </row>
    <row r="143" ht="19.5" customHeight="1" spans="1:3">
      <c r="A143" s="161">
        <v>2012502</v>
      </c>
      <c r="B143" s="166" t="s">
        <v>151</v>
      </c>
      <c r="C143" s="165" t="s">
        <v>153</v>
      </c>
    </row>
    <row r="144" ht="19.5" customHeight="1" spans="1:3">
      <c r="A144" s="161">
        <v>2012503</v>
      </c>
      <c r="B144" s="166" t="s">
        <v>152</v>
      </c>
      <c r="C144" s="165" t="s">
        <v>153</v>
      </c>
    </row>
    <row r="145" ht="19.5" customHeight="1" spans="1:3">
      <c r="A145" s="161">
        <v>2012504</v>
      </c>
      <c r="B145" s="166" t="s">
        <v>234</v>
      </c>
      <c r="C145" s="165" t="s">
        <v>153</v>
      </c>
    </row>
    <row r="146" ht="19.5" customHeight="1" spans="1:3">
      <c r="A146" s="161">
        <v>2012505</v>
      </c>
      <c r="B146" s="162" t="s">
        <v>235</v>
      </c>
      <c r="C146" s="165" t="s">
        <v>153</v>
      </c>
    </row>
    <row r="147" ht="19.5" customHeight="1" spans="1:3">
      <c r="A147" s="161">
        <v>2012550</v>
      </c>
      <c r="B147" s="164" t="s">
        <v>160</v>
      </c>
      <c r="C147" s="165" t="s">
        <v>153</v>
      </c>
    </row>
    <row r="148" ht="19.5" customHeight="1" spans="1:3">
      <c r="A148" s="161">
        <v>2012599</v>
      </c>
      <c r="B148" s="164" t="s">
        <v>236</v>
      </c>
      <c r="C148" s="165" t="s">
        <v>153</v>
      </c>
    </row>
    <row r="149" ht="19.5" customHeight="1" spans="1:3">
      <c r="A149" s="161">
        <v>20126</v>
      </c>
      <c r="B149" s="166" t="s">
        <v>237</v>
      </c>
      <c r="C149" s="163">
        <f>SUM(C150:C154)</f>
        <v>156</v>
      </c>
    </row>
    <row r="150" ht="19.5" customHeight="1" spans="1:3">
      <c r="A150" s="161">
        <v>2012601</v>
      </c>
      <c r="B150" s="166" t="s">
        <v>150</v>
      </c>
      <c r="C150" s="165">
        <v>153</v>
      </c>
    </row>
    <row r="151" ht="19.5" customHeight="1" spans="1:3">
      <c r="A151" s="161">
        <v>2012602</v>
      </c>
      <c r="B151" s="166" t="s">
        <v>151</v>
      </c>
      <c r="C151" s="165" t="s">
        <v>153</v>
      </c>
    </row>
    <row r="152" ht="19.5" customHeight="1" spans="1:3">
      <c r="A152" s="161">
        <v>2012603</v>
      </c>
      <c r="B152" s="164" t="s">
        <v>152</v>
      </c>
      <c r="C152" s="165" t="s">
        <v>153</v>
      </c>
    </row>
    <row r="153" ht="19.5" customHeight="1" spans="1:3">
      <c r="A153" s="161">
        <v>2012604</v>
      </c>
      <c r="B153" s="167" t="s">
        <v>238</v>
      </c>
      <c r="C153" s="165">
        <v>3</v>
      </c>
    </row>
    <row r="154" ht="19.5" customHeight="1" spans="1:3">
      <c r="A154" s="161">
        <v>2012699</v>
      </c>
      <c r="B154" s="164" t="s">
        <v>239</v>
      </c>
      <c r="C154" s="165" t="s">
        <v>153</v>
      </c>
    </row>
    <row r="155" ht="19.5" customHeight="1" spans="1:3">
      <c r="A155" s="161">
        <v>20128</v>
      </c>
      <c r="B155" s="166" t="s">
        <v>240</v>
      </c>
      <c r="C155" s="163">
        <f>SUM(C156:C161)</f>
        <v>98</v>
      </c>
    </row>
    <row r="156" ht="19.5" customHeight="1" spans="1:3">
      <c r="A156" s="161">
        <v>2012801</v>
      </c>
      <c r="B156" s="166" t="s">
        <v>150</v>
      </c>
      <c r="C156" s="165">
        <v>96</v>
      </c>
    </row>
    <row r="157" ht="19.5" customHeight="1" spans="1:3">
      <c r="A157" s="161">
        <v>2012802</v>
      </c>
      <c r="B157" s="166" t="s">
        <v>151</v>
      </c>
      <c r="C157" s="165">
        <v>2</v>
      </c>
    </row>
    <row r="158" ht="19.5" customHeight="1" spans="1:3">
      <c r="A158" s="161">
        <v>2012803</v>
      </c>
      <c r="B158" s="162" t="s">
        <v>152</v>
      </c>
      <c r="C158" s="165" t="s">
        <v>153</v>
      </c>
    </row>
    <row r="159" ht="19.5" customHeight="1" spans="1:3">
      <c r="A159" s="161">
        <v>2012804</v>
      </c>
      <c r="B159" s="164" t="s">
        <v>165</v>
      </c>
      <c r="C159" s="170" t="s">
        <v>153</v>
      </c>
    </row>
    <row r="160" ht="19.5" customHeight="1" spans="1:3">
      <c r="A160" s="161">
        <v>2012850</v>
      </c>
      <c r="B160" s="164" t="s">
        <v>160</v>
      </c>
      <c r="C160" s="165" t="s">
        <v>153</v>
      </c>
    </row>
    <row r="161" ht="19.5" customHeight="1" spans="1:3">
      <c r="A161" s="161">
        <v>2012899</v>
      </c>
      <c r="B161" s="164" t="s">
        <v>241</v>
      </c>
      <c r="C161" s="165" t="s">
        <v>153</v>
      </c>
    </row>
    <row r="162" ht="19.5" customHeight="1" spans="1:3">
      <c r="A162" s="161">
        <v>20129</v>
      </c>
      <c r="B162" s="166" t="s">
        <v>242</v>
      </c>
      <c r="C162" s="163">
        <f>SUM(C163:C168)</f>
        <v>409</v>
      </c>
    </row>
    <row r="163" ht="19.5" customHeight="1" spans="1:3">
      <c r="A163" s="161">
        <v>2012901</v>
      </c>
      <c r="B163" s="166" t="s">
        <v>150</v>
      </c>
      <c r="C163" s="165">
        <v>298</v>
      </c>
    </row>
    <row r="164" ht="19.5" customHeight="1" spans="1:3">
      <c r="A164" s="161">
        <v>2012902</v>
      </c>
      <c r="B164" s="166" t="s">
        <v>151</v>
      </c>
      <c r="C164" s="165">
        <v>111</v>
      </c>
    </row>
    <row r="165" ht="19.5" customHeight="1" spans="1:3">
      <c r="A165" s="161">
        <v>2012903</v>
      </c>
      <c r="B165" s="164" t="s">
        <v>152</v>
      </c>
      <c r="C165" s="165" t="s">
        <v>153</v>
      </c>
    </row>
    <row r="166" ht="19.5" customHeight="1" spans="1:3">
      <c r="A166" s="161">
        <v>2012906</v>
      </c>
      <c r="B166" s="164" t="s">
        <v>243</v>
      </c>
      <c r="C166" s="165" t="s">
        <v>153</v>
      </c>
    </row>
    <row r="167" ht="19.5" customHeight="1" spans="1:3">
      <c r="A167" s="161">
        <v>2012950</v>
      </c>
      <c r="B167" s="166" t="s">
        <v>160</v>
      </c>
      <c r="C167" s="165" t="s">
        <v>153</v>
      </c>
    </row>
    <row r="168" ht="19.5" customHeight="1" spans="1:3">
      <c r="A168" s="161">
        <v>2012999</v>
      </c>
      <c r="B168" s="166" t="s">
        <v>244</v>
      </c>
      <c r="C168" s="165" t="s">
        <v>153</v>
      </c>
    </row>
    <row r="169" ht="19.5" customHeight="1" spans="1:3">
      <c r="A169" s="161">
        <v>20131</v>
      </c>
      <c r="B169" s="166" t="s">
        <v>245</v>
      </c>
      <c r="C169" s="163">
        <f>SUM(C170:C175)</f>
        <v>2400</v>
      </c>
    </row>
    <row r="170" ht="19.5" customHeight="1" spans="1:3">
      <c r="A170" s="161">
        <v>2013101</v>
      </c>
      <c r="B170" s="166" t="s">
        <v>150</v>
      </c>
      <c r="C170" s="165">
        <v>1136</v>
      </c>
    </row>
    <row r="171" ht="19.5" customHeight="1" spans="1:3">
      <c r="A171" s="161">
        <v>2013102</v>
      </c>
      <c r="B171" s="164" t="s">
        <v>151</v>
      </c>
      <c r="C171" s="165">
        <v>1252</v>
      </c>
    </row>
    <row r="172" ht="19.5" customHeight="1" spans="1:3">
      <c r="A172" s="161">
        <v>2013103</v>
      </c>
      <c r="B172" s="164" t="s">
        <v>152</v>
      </c>
      <c r="C172" s="165" t="s">
        <v>153</v>
      </c>
    </row>
    <row r="173" ht="19.5" customHeight="1" spans="1:3">
      <c r="A173" s="161">
        <v>2013105</v>
      </c>
      <c r="B173" s="164" t="s">
        <v>246</v>
      </c>
      <c r="C173" s="165" t="s">
        <v>153</v>
      </c>
    </row>
    <row r="174" ht="19.5" customHeight="1" spans="1:3">
      <c r="A174" s="161">
        <v>2013150</v>
      </c>
      <c r="B174" s="166" t="s">
        <v>160</v>
      </c>
      <c r="C174" s="165" t="s">
        <v>153</v>
      </c>
    </row>
    <row r="175" ht="19.5" customHeight="1" spans="1:3">
      <c r="A175" s="161">
        <v>2013199</v>
      </c>
      <c r="B175" s="166" t="s">
        <v>247</v>
      </c>
      <c r="C175" s="165">
        <v>12</v>
      </c>
    </row>
    <row r="176" ht="19.5" customHeight="1" spans="1:3">
      <c r="A176" s="161">
        <v>20132</v>
      </c>
      <c r="B176" s="166" t="s">
        <v>248</v>
      </c>
      <c r="C176" s="163">
        <f>SUM(C177:C182)</f>
        <v>737</v>
      </c>
    </row>
    <row r="177" ht="19.5" customHeight="1" spans="1:3">
      <c r="A177" s="161">
        <v>2013201</v>
      </c>
      <c r="B177" s="164" t="s">
        <v>150</v>
      </c>
      <c r="C177" s="165">
        <v>494</v>
      </c>
    </row>
    <row r="178" ht="19.5" customHeight="1" spans="1:3">
      <c r="A178" s="161">
        <v>2013202</v>
      </c>
      <c r="B178" s="164" t="s">
        <v>151</v>
      </c>
      <c r="C178" s="165">
        <v>42</v>
      </c>
    </row>
    <row r="179" ht="19.5" customHeight="1" spans="1:3">
      <c r="A179" s="161">
        <v>2013203</v>
      </c>
      <c r="B179" s="164" t="s">
        <v>152</v>
      </c>
      <c r="C179" s="165" t="s">
        <v>153</v>
      </c>
    </row>
    <row r="180" ht="19.5" customHeight="1" spans="1:3">
      <c r="A180" s="161">
        <v>2013204</v>
      </c>
      <c r="B180" s="164" t="s">
        <v>249</v>
      </c>
      <c r="C180" s="165" t="s">
        <v>153</v>
      </c>
    </row>
    <row r="181" ht="19.5" customHeight="1" spans="1:3">
      <c r="A181" s="161">
        <v>2013250</v>
      </c>
      <c r="B181" s="164" t="s">
        <v>160</v>
      </c>
      <c r="C181" s="165" t="s">
        <v>153</v>
      </c>
    </row>
    <row r="182" ht="19.5" customHeight="1" spans="1:3">
      <c r="A182" s="161">
        <v>2013299</v>
      </c>
      <c r="B182" s="166" t="s">
        <v>250</v>
      </c>
      <c r="C182" s="165">
        <v>201</v>
      </c>
    </row>
    <row r="183" ht="19.5" customHeight="1" spans="1:3">
      <c r="A183" s="161">
        <v>20133</v>
      </c>
      <c r="B183" s="166" t="s">
        <v>251</v>
      </c>
      <c r="C183" s="163">
        <f>SUM(C184:C189)</f>
        <v>236</v>
      </c>
    </row>
    <row r="184" ht="19.5" customHeight="1" spans="1:3">
      <c r="A184" s="161">
        <v>2013301</v>
      </c>
      <c r="B184" s="162" t="s">
        <v>150</v>
      </c>
      <c r="C184" s="165">
        <v>216</v>
      </c>
    </row>
    <row r="185" ht="19.5" customHeight="1" spans="1:3">
      <c r="A185" s="161">
        <v>2013302</v>
      </c>
      <c r="B185" s="164" t="s">
        <v>151</v>
      </c>
      <c r="C185" s="165">
        <v>20</v>
      </c>
    </row>
    <row r="186" ht="19.5" customHeight="1" spans="1:3">
      <c r="A186" s="161">
        <v>2013303</v>
      </c>
      <c r="B186" s="164" t="s">
        <v>152</v>
      </c>
      <c r="C186" s="165" t="s">
        <v>153</v>
      </c>
    </row>
    <row r="187" ht="19.5" customHeight="1" spans="1:3">
      <c r="A187" s="161">
        <v>2013304</v>
      </c>
      <c r="B187" s="164" t="s">
        <v>252</v>
      </c>
      <c r="C187" s="165" t="s">
        <v>153</v>
      </c>
    </row>
    <row r="188" ht="19.5" customHeight="1" spans="1:3">
      <c r="A188" s="161">
        <v>2013350</v>
      </c>
      <c r="B188" s="164" t="s">
        <v>160</v>
      </c>
      <c r="C188" s="165" t="s">
        <v>153</v>
      </c>
    </row>
    <row r="189" ht="19.5" customHeight="1" spans="1:3">
      <c r="A189" s="161">
        <v>2013399</v>
      </c>
      <c r="B189" s="166" t="s">
        <v>253</v>
      </c>
      <c r="C189" s="165" t="s">
        <v>153</v>
      </c>
    </row>
    <row r="190" ht="19.5" customHeight="1" spans="1:3">
      <c r="A190" s="161">
        <v>20134</v>
      </c>
      <c r="B190" s="166" t="s">
        <v>254</v>
      </c>
      <c r="C190" s="163">
        <f>SUM(C191:C197)</f>
        <v>186</v>
      </c>
    </row>
    <row r="191" ht="19.5" customHeight="1" spans="1:3">
      <c r="A191" s="161">
        <v>2013401</v>
      </c>
      <c r="B191" s="166" t="s">
        <v>150</v>
      </c>
      <c r="C191" s="165">
        <v>163</v>
      </c>
    </row>
    <row r="192" ht="19.5" customHeight="1" spans="1:3">
      <c r="A192" s="161">
        <v>2013402</v>
      </c>
      <c r="B192" s="164" t="s">
        <v>151</v>
      </c>
      <c r="C192" s="165">
        <v>14</v>
      </c>
    </row>
    <row r="193" ht="19.5" customHeight="1" spans="1:3">
      <c r="A193" s="161">
        <v>2013403</v>
      </c>
      <c r="B193" s="164" t="s">
        <v>152</v>
      </c>
      <c r="C193" s="165" t="s">
        <v>153</v>
      </c>
    </row>
    <row r="194" ht="19.5" customHeight="1" spans="1:3">
      <c r="A194" s="161">
        <v>2013404</v>
      </c>
      <c r="B194" s="164" t="s">
        <v>255</v>
      </c>
      <c r="C194" s="165">
        <v>9</v>
      </c>
    </row>
    <row r="195" ht="19.5" customHeight="1" spans="1:3">
      <c r="A195" s="161">
        <v>2013405</v>
      </c>
      <c r="B195" s="164" t="s">
        <v>256</v>
      </c>
      <c r="C195" s="165" t="s">
        <v>153</v>
      </c>
    </row>
    <row r="196" ht="19.5" customHeight="1" spans="1:3">
      <c r="A196" s="161">
        <v>2013450</v>
      </c>
      <c r="B196" s="164" t="s">
        <v>160</v>
      </c>
      <c r="C196" s="170" t="s">
        <v>153</v>
      </c>
    </row>
    <row r="197" ht="19.5" customHeight="1" spans="1:3">
      <c r="A197" s="161">
        <v>2013499</v>
      </c>
      <c r="B197" s="166" t="s">
        <v>257</v>
      </c>
      <c r="C197" s="170" t="s">
        <v>153</v>
      </c>
    </row>
    <row r="198" ht="19.5" customHeight="1" spans="1:3">
      <c r="A198" s="161">
        <v>20135</v>
      </c>
      <c r="B198" s="166" t="s">
        <v>258</v>
      </c>
      <c r="C198" s="160">
        <f>SUM(C199:C203)</f>
        <v>0</v>
      </c>
    </row>
    <row r="199" ht="19.5" customHeight="1" spans="1:3">
      <c r="A199" s="161">
        <v>2013501</v>
      </c>
      <c r="B199" s="166" t="s">
        <v>150</v>
      </c>
      <c r="C199" s="165" t="s">
        <v>153</v>
      </c>
    </row>
    <row r="200" ht="19.5" customHeight="1" spans="1:3">
      <c r="A200" s="161">
        <v>2013502</v>
      </c>
      <c r="B200" s="162" t="s">
        <v>151</v>
      </c>
      <c r="C200" s="165" t="s">
        <v>153</v>
      </c>
    </row>
    <row r="201" ht="19.5" customHeight="1" spans="1:3">
      <c r="A201" s="161">
        <v>2013503</v>
      </c>
      <c r="B201" s="164" t="s">
        <v>152</v>
      </c>
      <c r="C201" s="171" t="s">
        <v>153</v>
      </c>
    </row>
    <row r="202" ht="19.5" customHeight="1" spans="1:3">
      <c r="A202" s="161">
        <v>2013550</v>
      </c>
      <c r="B202" s="164" t="s">
        <v>160</v>
      </c>
      <c r="C202" s="171" t="s">
        <v>153</v>
      </c>
    </row>
    <row r="203" ht="19.5" customHeight="1" spans="1:3">
      <c r="A203" s="161">
        <v>2013599</v>
      </c>
      <c r="B203" s="164" t="s">
        <v>259</v>
      </c>
      <c r="C203" s="171" t="s">
        <v>153</v>
      </c>
    </row>
    <row r="204" ht="19.5" customHeight="1" spans="1:3">
      <c r="A204" s="161">
        <v>20136</v>
      </c>
      <c r="B204" s="166" t="s">
        <v>260</v>
      </c>
      <c r="C204" s="172">
        <f>SUM(C205:C209)</f>
        <v>0</v>
      </c>
    </row>
    <row r="205" ht="19.5" customHeight="1" spans="1:3">
      <c r="A205" s="161">
        <v>2013601</v>
      </c>
      <c r="B205" s="166" t="s">
        <v>150</v>
      </c>
      <c r="C205" s="171" t="s">
        <v>153</v>
      </c>
    </row>
    <row r="206" ht="19.5" customHeight="1" spans="1:3">
      <c r="A206" s="161">
        <v>2013602</v>
      </c>
      <c r="B206" s="166" t="s">
        <v>151</v>
      </c>
      <c r="C206" s="171" t="s">
        <v>153</v>
      </c>
    </row>
    <row r="207" ht="19.5" customHeight="1" spans="1:3">
      <c r="A207" s="161">
        <v>2013603</v>
      </c>
      <c r="B207" s="164" t="s">
        <v>152</v>
      </c>
      <c r="C207" s="171" t="s">
        <v>153</v>
      </c>
    </row>
    <row r="208" ht="19.5" customHeight="1" spans="1:3">
      <c r="A208" s="161">
        <v>2013650</v>
      </c>
      <c r="B208" s="164" t="s">
        <v>160</v>
      </c>
      <c r="C208" s="171" t="s">
        <v>153</v>
      </c>
    </row>
    <row r="209" ht="19.5" customHeight="1" spans="1:3">
      <c r="A209" s="161">
        <v>2013699</v>
      </c>
      <c r="B209" s="164" t="s">
        <v>261</v>
      </c>
      <c r="C209" s="171" t="s">
        <v>153</v>
      </c>
    </row>
    <row r="210" ht="19.5" customHeight="1" spans="1:3">
      <c r="A210" s="161">
        <v>20137</v>
      </c>
      <c r="B210" s="164" t="s">
        <v>262</v>
      </c>
      <c r="C210" s="173">
        <f>SUM(C211:C216)</f>
        <v>73</v>
      </c>
    </row>
    <row r="211" ht="19.5" customHeight="1" spans="1:3">
      <c r="A211" s="161">
        <v>2013701</v>
      </c>
      <c r="B211" s="164" t="s">
        <v>150</v>
      </c>
      <c r="C211" s="171">
        <v>59</v>
      </c>
    </row>
    <row r="212" ht="19.5" customHeight="1" spans="1:3">
      <c r="A212" s="161">
        <v>2013702</v>
      </c>
      <c r="B212" s="164" t="s">
        <v>151</v>
      </c>
      <c r="C212" s="171">
        <v>14</v>
      </c>
    </row>
    <row r="213" ht="19.5" customHeight="1" spans="1:3">
      <c r="A213" s="161">
        <v>2013703</v>
      </c>
      <c r="B213" s="164" t="s">
        <v>152</v>
      </c>
      <c r="C213" s="171" t="s">
        <v>153</v>
      </c>
    </row>
    <row r="214" ht="19.5" customHeight="1" spans="1:3">
      <c r="A214" s="161">
        <v>2013704</v>
      </c>
      <c r="B214" s="164" t="s">
        <v>263</v>
      </c>
      <c r="C214" s="171" t="s">
        <v>153</v>
      </c>
    </row>
    <row r="215" ht="19.5" customHeight="1" spans="1:3">
      <c r="A215" s="161">
        <v>2013750</v>
      </c>
      <c r="B215" s="164" t="s">
        <v>160</v>
      </c>
      <c r="C215" s="171" t="s">
        <v>153</v>
      </c>
    </row>
    <row r="216" ht="19.5" customHeight="1" spans="1:3">
      <c r="A216" s="161">
        <v>2013799</v>
      </c>
      <c r="B216" s="164" t="s">
        <v>264</v>
      </c>
      <c r="C216" s="171" t="s">
        <v>153</v>
      </c>
    </row>
    <row r="217" ht="19.5" customHeight="1" spans="1:3">
      <c r="A217" s="161">
        <v>20138</v>
      </c>
      <c r="B217" s="164" t="s">
        <v>265</v>
      </c>
      <c r="C217" s="172">
        <f>SUM(C218:C231)</f>
        <v>2024</v>
      </c>
    </row>
    <row r="218" ht="19.5" customHeight="1" spans="1:3">
      <c r="A218" s="161">
        <v>2013801</v>
      </c>
      <c r="B218" s="164" t="s">
        <v>150</v>
      </c>
      <c r="C218" s="165">
        <v>1686</v>
      </c>
    </row>
    <row r="219" ht="19.5" customHeight="1" spans="1:3">
      <c r="A219" s="161">
        <v>2013802</v>
      </c>
      <c r="B219" s="164" t="s">
        <v>151</v>
      </c>
      <c r="C219" s="165">
        <v>190</v>
      </c>
    </row>
    <row r="220" ht="19.5" customHeight="1" spans="1:3">
      <c r="A220" s="161">
        <v>2013803</v>
      </c>
      <c r="B220" s="164" t="s">
        <v>152</v>
      </c>
      <c r="C220" s="165" t="s">
        <v>153</v>
      </c>
    </row>
    <row r="221" ht="19.5" customHeight="1" spans="1:3">
      <c r="A221" s="161">
        <v>2013804</v>
      </c>
      <c r="B221" s="164" t="s">
        <v>266</v>
      </c>
      <c r="C221" s="165" t="s">
        <v>153</v>
      </c>
    </row>
    <row r="222" ht="19.5" customHeight="1" spans="1:3">
      <c r="A222" s="161">
        <v>2013805</v>
      </c>
      <c r="B222" s="164" t="s">
        <v>267</v>
      </c>
      <c r="C222" s="165" t="s">
        <v>153</v>
      </c>
    </row>
    <row r="223" ht="19.5" customHeight="1" spans="1:3">
      <c r="A223" s="161">
        <v>2013808</v>
      </c>
      <c r="B223" s="164" t="s">
        <v>192</v>
      </c>
      <c r="C223" s="165" t="s">
        <v>153</v>
      </c>
    </row>
    <row r="224" ht="19.5" customHeight="1" spans="1:3">
      <c r="A224" s="161">
        <v>2013810</v>
      </c>
      <c r="B224" s="164" t="s">
        <v>268</v>
      </c>
      <c r="C224" s="165">
        <v>4</v>
      </c>
    </row>
    <row r="225" ht="19.5" customHeight="1" spans="1:3">
      <c r="A225" s="161">
        <v>2013812</v>
      </c>
      <c r="B225" s="164" t="s">
        <v>269</v>
      </c>
      <c r="C225" s="165">
        <v>2</v>
      </c>
    </row>
    <row r="226" ht="19.5" customHeight="1" spans="1:3">
      <c r="A226" s="161">
        <v>2013813</v>
      </c>
      <c r="B226" s="164" t="s">
        <v>270</v>
      </c>
      <c r="C226" s="165" t="s">
        <v>153</v>
      </c>
    </row>
    <row r="227" ht="19.5" customHeight="1" spans="1:3">
      <c r="A227" s="161">
        <v>2013814</v>
      </c>
      <c r="B227" s="164" t="s">
        <v>271</v>
      </c>
      <c r="C227" s="165" t="s">
        <v>153</v>
      </c>
    </row>
    <row r="228" ht="19.5" customHeight="1" spans="1:3">
      <c r="A228" s="161">
        <v>2013815</v>
      </c>
      <c r="B228" s="164" t="s">
        <v>272</v>
      </c>
      <c r="C228" s="165" t="s">
        <v>153</v>
      </c>
    </row>
    <row r="229" ht="19.5" customHeight="1" spans="1:3">
      <c r="A229" s="161">
        <v>2013816</v>
      </c>
      <c r="B229" s="164" t="s">
        <v>273</v>
      </c>
      <c r="C229" s="165">
        <v>10</v>
      </c>
    </row>
    <row r="230" ht="19.5" customHeight="1" spans="1:3">
      <c r="A230" s="161">
        <v>2013850</v>
      </c>
      <c r="B230" s="164" t="s">
        <v>160</v>
      </c>
      <c r="C230" s="165" t="s">
        <v>153</v>
      </c>
    </row>
    <row r="231" ht="19.5" customHeight="1" spans="1:3">
      <c r="A231" s="161">
        <v>2013899</v>
      </c>
      <c r="B231" s="164" t="s">
        <v>274</v>
      </c>
      <c r="C231" s="165">
        <v>132</v>
      </c>
    </row>
    <row r="232" ht="19.5" customHeight="1" spans="1:3">
      <c r="A232" s="161">
        <v>20199</v>
      </c>
      <c r="B232" s="164" t="s">
        <v>275</v>
      </c>
      <c r="C232" s="163">
        <f>SUM(C233:C234)</f>
        <v>244</v>
      </c>
    </row>
    <row r="233" ht="19.5" customHeight="1" spans="1:3">
      <c r="A233" s="161">
        <v>2019901</v>
      </c>
      <c r="B233" s="166" t="s">
        <v>276</v>
      </c>
      <c r="C233" s="165" t="s">
        <v>153</v>
      </c>
    </row>
    <row r="234" ht="19.5" customHeight="1" spans="1:3">
      <c r="A234" s="161">
        <v>2019999</v>
      </c>
      <c r="B234" s="166" t="s">
        <v>277</v>
      </c>
      <c r="C234" s="165">
        <v>244</v>
      </c>
    </row>
    <row r="235" ht="19.5" customHeight="1" spans="1:3">
      <c r="A235" s="161">
        <v>202</v>
      </c>
      <c r="B235" s="162" t="s">
        <v>278</v>
      </c>
      <c r="C235" s="163">
        <f>SUM(C236,C237,C238)</f>
        <v>0</v>
      </c>
    </row>
    <row r="236" ht="19.5" customHeight="1" spans="1:3">
      <c r="A236" s="161">
        <v>20205</v>
      </c>
      <c r="B236" s="164" t="s">
        <v>279</v>
      </c>
      <c r="C236" s="163"/>
    </row>
    <row r="237" ht="19.5" customHeight="1" spans="1:3">
      <c r="A237" s="161">
        <v>20206</v>
      </c>
      <c r="B237" s="164" t="s">
        <v>280</v>
      </c>
      <c r="C237" s="163"/>
    </row>
    <row r="238" ht="19.5" customHeight="1" spans="1:3">
      <c r="A238" s="161">
        <v>20299</v>
      </c>
      <c r="B238" s="164" t="s">
        <v>281</v>
      </c>
      <c r="C238" s="163"/>
    </row>
    <row r="239" ht="19.5" customHeight="1" spans="1:3">
      <c r="A239" s="161">
        <v>203</v>
      </c>
      <c r="B239" s="162" t="s">
        <v>282</v>
      </c>
      <c r="C239" s="163">
        <f>SUM(C240,C248)</f>
        <v>151</v>
      </c>
    </row>
    <row r="240" ht="19.5" customHeight="1" spans="1:3">
      <c r="A240" s="161">
        <v>20306</v>
      </c>
      <c r="B240" s="166" t="s">
        <v>283</v>
      </c>
      <c r="C240" s="163">
        <f>SUM(C241:C247)</f>
        <v>37</v>
      </c>
    </row>
    <row r="241" ht="19.5" customHeight="1" spans="1:3">
      <c r="A241" s="161">
        <v>2030601</v>
      </c>
      <c r="B241" s="166" t="s">
        <v>284</v>
      </c>
      <c r="C241" s="165">
        <v>37</v>
      </c>
    </row>
    <row r="242" ht="19.5" customHeight="1" spans="1:3">
      <c r="A242" s="161">
        <v>2030602</v>
      </c>
      <c r="B242" s="164" t="s">
        <v>285</v>
      </c>
      <c r="C242" s="165" t="s">
        <v>153</v>
      </c>
    </row>
    <row r="243" ht="19.5" customHeight="1" spans="1:3">
      <c r="A243" s="161">
        <v>2030603</v>
      </c>
      <c r="B243" s="164" t="s">
        <v>286</v>
      </c>
      <c r="C243" s="165" t="s">
        <v>153</v>
      </c>
    </row>
    <row r="244" ht="19.5" customHeight="1" spans="1:3">
      <c r="A244" s="161">
        <v>2030604</v>
      </c>
      <c r="B244" s="164" t="s">
        <v>287</v>
      </c>
      <c r="C244" s="165" t="s">
        <v>153</v>
      </c>
    </row>
    <row r="245" ht="19.5" customHeight="1" spans="1:3">
      <c r="A245" s="161">
        <v>2030607</v>
      </c>
      <c r="B245" s="166" t="s">
        <v>288</v>
      </c>
      <c r="C245" s="165" t="s">
        <v>153</v>
      </c>
    </row>
    <row r="246" ht="19.5" customHeight="1" spans="1:3">
      <c r="A246" s="161">
        <v>2030608</v>
      </c>
      <c r="B246" s="166" t="s">
        <v>289</v>
      </c>
      <c r="C246" s="165" t="s">
        <v>153</v>
      </c>
    </row>
    <row r="247" ht="19.5" customHeight="1" spans="1:3">
      <c r="A247" s="161">
        <v>2030699</v>
      </c>
      <c r="B247" s="166" t="s">
        <v>290</v>
      </c>
      <c r="C247" s="165" t="s">
        <v>153</v>
      </c>
    </row>
    <row r="248" ht="19.5" customHeight="1" spans="1:3">
      <c r="A248" s="161">
        <v>20399</v>
      </c>
      <c r="B248" s="166" t="s">
        <v>291</v>
      </c>
      <c r="C248" s="163">
        <v>114</v>
      </c>
    </row>
    <row r="249" ht="19.5" customHeight="1" spans="1:3">
      <c r="A249" s="161">
        <v>204</v>
      </c>
      <c r="B249" s="162" t="s">
        <v>292</v>
      </c>
      <c r="C249" s="163">
        <f>SUM(C250,C253,C264,C271,C279,C288,C302,C312,C322,C330,C336)</f>
        <v>1726</v>
      </c>
    </row>
    <row r="250" ht="19.5" customHeight="1" spans="1:3">
      <c r="A250" s="161">
        <v>20401</v>
      </c>
      <c r="B250" s="164" t="s">
        <v>293</v>
      </c>
      <c r="C250" s="163">
        <f>SUM(C251:C252)</f>
        <v>2</v>
      </c>
    </row>
    <row r="251" ht="19.5" customHeight="1" spans="1:3">
      <c r="A251" s="161">
        <v>2040101</v>
      </c>
      <c r="B251" s="164" t="s">
        <v>294</v>
      </c>
      <c r="C251" s="165">
        <v>2</v>
      </c>
    </row>
    <row r="252" ht="19.5" customHeight="1" spans="1:3">
      <c r="A252" s="161">
        <v>2040199</v>
      </c>
      <c r="B252" s="166" t="s">
        <v>295</v>
      </c>
      <c r="C252" s="165" t="s">
        <v>153</v>
      </c>
    </row>
    <row r="253" ht="19.5" customHeight="1" spans="1:3">
      <c r="A253" s="161">
        <v>20402</v>
      </c>
      <c r="B253" s="166" t="s">
        <v>296</v>
      </c>
      <c r="C253" s="163">
        <f>SUM(C254:C263)</f>
        <v>212</v>
      </c>
    </row>
    <row r="254" ht="19.5" customHeight="1" spans="1:3">
      <c r="A254" s="161">
        <v>2040201</v>
      </c>
      <c r="B254" s="166" t="s">
        <v>150</v>
      </c>
      <c r="C254" s="165">
        <v>37</v>
      </c>
    </row>
    <row r="255" ht="19.5" customHeight="1" spans="1:3">
      <c r="A255" s="161">
        <v>2040202</v>
      </c>
      <c r="B255" s="166" t="s">
        <v>151</v>
      </c>
      <c r="C255" s="165">
        <v>153</v>
      </c>
    </row>
    <row r="256" ht="19.5" customHeight="1" spans="1:3">
      <c r="A256" s="161">
        <v>2040203</v>
      </c>
      <c r="B256" s="166" t="s">
        <v>152</v>
      </c>
      <c r="C256" s="165" t="s">
        <v>153</v>
      </c>
    </row>
    <row r="257" ht="19.5" customHeight="1" spans="1:3">
      <c r="A257" s="161">
        <v>2040219</v>
      </c>
      <c r="B257" s="166" t="s">
        <v>192</v>
      </c>
      <c r="C257" s="165" t="s">
        <v>153</v>
      </c>
    </row>
    <row r="258" ht="19.5" customHeight="1" spans="1:3">
      <c r="A258" s="161">
        <v>2040220</v>
      </c>
      <c r="B258" s="166" t="s">
        <v>297</v>
      </c>
      <c r="C258" s="165" t="s">
        <v>153</v>
      </c>
    </row>
    <row r="259" ht="19.5" customHeight="1" spans="1:3">
      <c r="A259" s="161">
        <v>2040221</v>
      </c>
      <c r="B259" s="166" t="s">
        <v>298</v>
      </c>
      <c r="C259" s="165" t="s">
        <v>153</v>
      </c>
    </row>
    <row r="260" ht="19.5" customHeight="1" spans="1:3">
      <c r="A260" s="161">
        <v>2040222</v>
      </c>
      <c r="B260" s="166" t="s">
        <v>299</v>
      </c>
      <c r="C260" s="165" t="s">
        <v>153</v>
      </c>
    </row>
    <row r="261" ht="19.5" customHeight="1" spans="1:3">
      <c r="A261" s="161">
        <v>2040223</v>
      </c>
      <c r="B261" s="166" t="s">
        <v>300</v>
      </c>
      <c r="C261" s="165" t="s">
        <v>153</v>
      </c>
    </row>
    <row r="262" ht="19.5" customHeight="1" spans="1:3">
      <c r="A262" s="161">
        <v>2040250</v>
      </c>
      <c r="B262" s="166" t="s">
        <v>160</v>
      </c>
      <c r="C262" s="165" t="s">
        <v>153</v>
      </c>
    </row>
    <row r="263" ht="19.5" customHeight="1" spans="1:3">
      <c r="A263" s="161">
        <v>2040299</v>
      </c>
      <c r="B263" s="166" t="s">
        <v>301</v>
      </c>
      <c r="C263" s="165">
        <v>22</v>
      </c>
    </row>
    <row r="264" ht="19.5" customHeight="1" spans="1:3">
      <c r="A264" s="161">
        <v>20403</v>
      </c>
      <c r="B264" s="164" t="s">
        <v>302</v>
      </c>
      <c r="C264" s="163">
        <f>SUM(C265:C270)</f>
        <v>0</v>
      </c>
    </row>
    <row r="265" ht="19.5" customHeight="1" spans="1:3">
      <c r="A265" s="161">
        <v>2040301</v>
      </c>
      <c r="B265" s="164" t="s">
        <v>150</v>
      </c>
      <c r="C265" s="165" t="s">
        <v>153</v>
      </c>
    </row>
    <row r="266" ht="19.5" customHeight="1" spans="1:3">
      <c r="A266" s="161">
        <v>2040302</v>
      </c>
      <c r="B266" s="164" t="s">
        <v>151</v>
      </c>
      <c r="C266" s="165" t="s">
        <v>153</v>
      </c>
    </row>
    <row r="267" ht="19.5" customHeight="1" spans="1:3">
      <c r="A267" s="161">
        <v>2040303</v>
      </c>
      <c r="B267" s="166" t="s">
        <v>152</v>
      </c>
      <c r="C267" s="165" t="s">
        <v>153</v>
      </c>
    </row>
    <row r="268" ht="19.5" customHeight="1" spans="1:3">
      <c r="A268" s="161">
        <v>2040304</v>
      </c>
      <c r="B268" s="166" t="s">
        <v>303</v>
      </c>
      <c r="C268" s="165" t="s">
        <v>153</v>
      </c>
    </row>
    <row r="269" ht="19.5" customHeight="1" spans="1:3">
      <c r="A269" s="161">
        <v>2040350</v>
      </c>
      <c r="B269" s="166" t="s">
        <v>160</v>
      </c>
      <c r="C269" s="165" t="s">
        <v>153</v>
      </c>
    </row>
    <row r="270" ht="19.5" customHeight="1" spans="1:3">
      <c r="A270" s="161">
        <v>2040399</v>
      </c>
      <c r="B270" s="162" t="s">
        <v>304</v>
      </c>
      <c r="C270" s="165" t="s">
        <v>153</v>
      </c>
    </row>
    <row r="271" ht="19.5" customHeight="1" spans="1:3">
      <c r="A271" s="161">
        <v>20404</v>
      </c>
      <c r="B271" s="167" t="s">
        <v>305</v>
      </c>
      <c r="C271" s="163">
        <f>SUM(C272:C278)</f>
        <v>152</v>
      </c>
    </row>
    <row r="272" ht="19.5" customHeight="1" spans="1:3">
      <c r="A272" s="161">
        <v>2040401</v>
      </c>
      <c r="B272" s="164" t="s">
        <v>150</v>
      </c>
      <c r="C272" s="165">
        <v>152</v>
      </c>
    </row>
    <row r="273" ht="19.5" customHeight="1" spans="1:3">
      <c r="A273" s="161">
        <v>2040402</v>
      </c>
      <c r="B273" s="164" t="s">
        <v>151</v>
      </c>
      <c r="C273" s="165" t="s">
        <v>153</v>
      </c>
    </row>
    <row r="274" ht="19.5" customHeight="1" spans="1:3">
      <c r="A274" s="161">
        <v>2040403</v>
      </c>
      <c r="B274" s="166" t="s">
        <v>152</v>
      </c>
      <c r="C274" s="165" t="s">
        <v>153</v>
      </c>
    </row>
    <row r="275" ht="19.5" customHeight="1" spans="1:3">
      <c r="A275" s="161">
        <v>2040409</v>
      </c>
      <c r="B275" s="166" t="s">
        <v>306</v>
      </c>
      <c r="C275" s="165" t="s">
        <v>153</v>
      </c>
    </row>
    <row r="276" ht="19.5" customHeight="1" spans="1:3">
      <c r="A276" s="161">
        <v>2040410</v>
      </c>
      <c r="B276" s="166" t="s">
        <v>307</v>
      </c>
      <c r="C276" s="165" t="s">
        <v>153</v>
      </c>
    </row>
    <row r="277" ht="19.5" customHeight="1" spans="1:3">
      <c r="A277" s="161">
        <v>2040450</v>
      </c>
      <c r="B277" s="166" t="s">
        <v>160</v>
      </c>
      <c r="C277" s="165" t="s">
        <v>153</v>
      </c>
    </row>
    <row r="278" ht="19.5" customHeight="1" spans="1:3">
      <c r="A278" s="161">
        <v>2040499</v>
      </c>
      <c r="B278" s="166" t="s">
        <v>308</v>
      </c>
      <c r="C278" s="165" t="s">
        <v>153</v>
      </c>
    </row>
    <row r="279" ht="19.5" customHeight="1" spans="1:3">
      <c r="A279" s="161">
        <v>20405</v>
      </c>
      <c r="B279" s="162" t="s">
        <v>309</v>
      </c>
      <c r="C279" s="163">
        <f>SUM(C280:C287)</f>
        <v>313</v>
      </c>
    </row>
    <row r="280" ht="19.5" customHeight="1" spans="1:3">
      <c r="A280" s="161">
        <v>2040501</v>
      </c>
      <c r="B280" s="164" t="s">
        <v>150</v>
      </c>
      <c r="C280" s="165">
        <v>293</v>
      </c>
    </row>
    <row r="281" ht="19.5" customHeight="1" spans="1:3">
      <c r="A281" s="161">
        <v>2040502</v>
      </c>
      <c r="B281" s="164" t="s">
        <v>151</v>
      </c>
      <c r="C281" s="165">
        <v>20</v>
      </c>
    </row>
    <row r="282" ht="19.5" customHeight="1" spans="1:3">
      <c r="A282" s="161">
        <v>2040503</v>
      </c>
      <c r="B282" s="164" t="s">
        <v>152</v>
      </c>
      <c r="C282" s="165" t="s">
        <v>153</v>
      </c>
    </row>
    <row r="283" ht="19.5" customHeight="1" spans="1:3">
      <c r="A283" s="161">
        <v>2040504</v>
      </c>
      <c r="B283" s="166" t="s">
        <v>310</v>
      </c>
      <c r="C283" s="165" t="s">
        <v>153</v>
      </c>
    </row>
    <row r="284" ht="19.5" customHeight="1" spans="1:3">
      <c r="A284" s="161">
        <v>2040505</v>
      </c>
      <c r="B284" s="166" t="s">
        <v>311</v>
      </c>
      <c r="C284" s="165" t="s">
        <v>153</v>
      </c>
    </row>
    <row r="285" ht="19.5" customHeight="1" spans="1:3">
      <c r="A285" s="161">
        <v>2040506</v>
      </c>
      <c r="B285" s="166" t="s">
        <v>312</v>
      </c>
      <c r="C285" s="165" t="s">
        <v>153</v>
      </c>
    </row>
    <row r="286" ht="19.5" customHeight="1" spans="1:3">
      <c r="A286" s="161">
        <v>2040550</v>
      </c>
      <c r="B286" s="164" t="s">
        <v>160</v>
      </c>
      <c r="C286" s="165" t="s">
        <v>153</v>
      </c>
    </row>
    <row r="287" ht="19.5" customHeight="1" spans="1:3">
      <c r="A287" s="161">
        <v>2040599</v>
      </c>
      <c r="B287" s="164" t="s">
        <v>313</v>
      </c>
      <c r="C287" s="165" t="s">
        <v>153</v>
      </c>
    </row>
    <row r="288" ht="19.5" customHeight="1" spans="1:3">
      <c r="A288" s="161">
        <v>20406</v>
      </c>
      <c r="B288" s="164" t="s">
        <v>314</v>
      </c>
      <c r="C288" s="163">
        <f>SUM(C289:C301)</f>
        <v>896</v>
      </c>
    </row>
    <row r="289" ht="19.5" customHeight="1" spans="1:3">
      <c r="A289" s="161">
        <v>2040601</v>
      </c>
      <c r="B289" s="166" t="s">
        <v>150</v>
      </c>
      <c r="C289" s="165">
        <v>770</v>
      </c>
    </row>
    <row r="290" ht="19.5" customHeight="1" spans="1:3">
      <c r="A290" s="161">
        <v>2040602</v>
      </c>
      <c r="B290" s="166" t="s">
        <v>151</v>
      </c>
      <c r="C290" s="165">
        <v>49</v>
      </c>
    </row>
    <row r="291" ht="19.5" customHeight="1" spans="1:3">
      <c r="A291" s="161">
        <v>2040603</v>
      </c>
      <c r="B291" s="166" t="s">
        <v>152</v>
      </c>
      <c r="C291" s="165" t="s">
        <v>153</v>
      </c>
    </row>
    <row r="292" ht="19.5" customHeight="1" spans="1:3">
      <c r="A292" s="161">
        <v>2040604</v>
      </c>
      <c r="B292" s="162" t="s">
        <v>315</v>
      </c>
      <c r="C292" s="165" t="s">
        <v>153</v>
      </c>
    </row>
    <row r="293" ht="19.5" customHeight="1" spans="1:3">
      <c r="A293" s="161">
        <v>2040605</v>
      </c>
      <c r="B293" s="164" t="s">
        <v>316</v>
      </c>
      <c r="C293" s="165" t="s">
        <v>153</v>
      </c>
    </row>
    <row r="294" ht="19.5" customHeight="1" spans="1:3">
      <c r="A294" s="161">
        <v>2040606</v>
      </c>
      <c r="B294" s="164" t="s">
        <v>317</v>
      </c>
      <c r="C294" s="165" t="s">
        <v>153</v>
      </c>
    </row>
    <row r="295" ht="19.5" customHeight="1" spans="1:3">
      <c r="A295" s="161">
        <v>2040607</v>
      </c>
      <c r="B295" s="167" t="s">
        <v>318</v>
      </c>
      <c r="C295" s="165">
        <v>1</v>
      </c>
    </row>
    <row r="296" ht="19.5" customHeight="1" spans="1:3">
      <c r="A296" s="161">
        <v>2040608</v>
      </c>
      <c r="B296" s="166" t="s">
        <v>319</v>
      </c>
      <c r="C296" s="165" t="s">
        <v>153</v>
      </c>
    </row>
    <row r="297" ht="19.5" customHeight="1" spans="1:3">
      <c r="A297" s="161">
        <v>2040610</v>
      </c>
      <c r="B297" s="166" t="s">
        <v>320</v>
      </c>
      <c r="C297" s="165">
        <v>23</v>
      </c>
    </row>
    <row r="298" ht="19.5" customHeight="1" spans="1:3">
      <c r="A298" s="161">
        <v>2040612</v>
      </c>
      <c r="B298" s="166" t="s">
        <v>321</v>
      </c>
      <c r="C298" s="165" t="s">
        <v>153</v>
      </c>
    </row>
    <row r="299" ht="19.5" customHeight="1" spans="1:3">
      <c r="A299" s="161">
        <v>2040613</v>
      </c>
      <c r="B299" s="166" t="s">
        <v>192</v>
      </c>
      <c r="C299" s="165" t="s">
        <v>153</v>
      </c>
    </row>
    <row r="300" ht="19.5" customHeight="1" spans="1:3">
      <c r="A300" s="161">
        <v>2040650</v>
      </c>
      <c r="B300" s="166" t="s">
        <v>160</v>
      </c>
      <c r="C300" s="165" t="s">
        <v>153</v>
      </c>
    </row>
    <row r="301" ht="19.5" customHeight="1" spans="1:3">
      <c r="A301" s="161">
        <v>2040699</v>
      </c>
      <c r="B301" s="164" t="s">
        <v>322</v>
      </c>
      <c r="C301" s="165">
        <v>53</v>
      </c>
    </row>
    <row r="302" ht="19.5" customHeight="1" spans="1:3">
      <c r="A302" s="161">
        <v>20407</v>
      </c>
      <c r="B302" s="167" t="s">
        <v>323</v>
      </c>
      <c r="C302" s="163">
        <f>SUM(C303:C311)</f>
        <v>0</v>
      </c>
    </row>
    <row r="303" ht="19.5" customHeight="1" spans="1:3">
      <c r="A303" s="161">
        <v>2040701</v>
      </c>
      <c r="B303" s="164" t="s">
        <v>150</v>
      </c>
      <c r="C303" s="165" t="s">
        <v>153</v>
      </c>
    </row>
    <row r="304" ht="19.5" customHeight="1" spans="1:3">
      <c r="A304" s="161">
        <v>2040702</v>
      </c>
      <c r="B304" s="166" t="s">
        <v>151</v>
      </c>
      <c r="C304" s="165" t="s">
        <v>153</v>
      </c>
    </row>
    <row r="305" ht="19.5" customHeight="1" spans="1:3">
      <c r="A305" s="161">
        <v>2040703</v>
      </c>
      <c r="B305" s="166" t="s">
        <v>152</v>
      </c>
      <c r="C305" s="165" t="s">
        <v>153</v>
      </c>
    </row>
    <row r="306" ht="19.5" customHeight="1" spans="1:3">
      <c r="A306" s="161">
        <v>2040704</v>
      </c>
      <c r="B306" s="166" t="s">
        <v>324</v>
      </c>
      <c r="C306" s="165" t="s">
        <v>153</v>
      </c>
    </row>
    <row r="307" ht="19.5" customHeight="1" spans="1:3">
      <c r="A307" s="161">
        <v>2040705</v>
      </c>
      <c r="B307" s="162" t="s">
        <v>325</v>
      </c>
      <c r="C307" s="165" t="s">
        <v>153</v>
      </c>
    </row>
    <row r="308" ht="19.5" customHeight="1" spans="1:3">
      <c r="A308" s="161">
        <v>2040706</v>
      </c>
      <c r="B308" s="164" t="s">
        <v>326</v>
      </c>
      <c r="C308" s="165" t="s">
        <v>153</v>
      </c>
    </row>
    <row r="309" ht="19.5" customHeight="1" spans="1:3">
      <c r="A309" s="161">
        <v>2040707</v>
      </c>
      <c r="B309" s="164" t="s">
        <v>192</v>
      </c>
      <c r="C309" s="165" t="s">
        <v>153</v>
      </c>
    </row>
    <row r="310" ht="19.5" customHeight="1" spans="1:3">
      <c r="A310" s="161">
        <v>2040750</v>
      </c>
      <c r="B310" s="164" t="s">
        <v>160</v>
      </c>
      <c r="C310" s="165" t="s">
        <v>153</v>
      </c>
    </row>
    <row r="311" ht="19.5" customHeight="1" spans="1:3">
      <c r="A311" s="161">
        <v>2040799</v>
      </c>
      <c r="B311" s="164" t="s">
        <v>327</v>
      </c>
      <c r="C311" s="165" t="s">
        <v>153</v>
      </c>
    </row>
    <row r="312" ht="19.5" customHeight="1" spans="1:3">
      <c r="A312" s="161">
        <v>20408</v>
      </c>
      <c r="B312" s="166" t="s">
        <v>328</v>
      </c>
      <c r="C312" s="163">
        <f>SUM(C313:C321)</f>
        <v>0</v>
      </c>
    </row>
    <row r="313" ht="19.5" customHeight="1" spans="1:3">
      <c r="A313" s="161">
        <v>2040801</v>
      </c>
      <c r="B313" s="166" t="s">
        <v>150</v>
      </c>
      <c r="C313" s="165" t="s">
        <v>153</v>
      </c>
    </row>
    <row r="314" ht="19.5" customHeight="1" spans="1:3">
      <c r="A314" s="161">
        <v>2040802</v>
      </c>
      <c r="B314" s="166" t="s">
        <v>151</v>
      </c>
      <c r="C314" s="165" t="s">
        <v>153</v>
      </c>
    </row>
    <row r="315" ht="19.5" customHeight="1" spans="1:3">
      <c r="A315" s="161">
        <v>2040803</v>
      </c>
      <c r="B315" s="164" t="s">
        <v>152</v>
      </c>
      <c r="C315" s="165" t="s">
        <v>153</v>
      </c>
    </row>
    <row r="316" ht="19.5" customHeight="1" spans="1:3">
      <c r="A316" s="161">
        <v>2040804</v>
      </c>
      <c r="B316" s="164" t="s">
        <v>329</v>
      </c>
      <c r="C316" s="165" t="s">
        <v>153</v>
      </c>
    </row>
    <row r="317" ht="19.5" customHeight="1" spans="1:3">
      <c r="A317" s="161">
        <v>2040805</v>
      </c>
      <c r="B317" s="164" t="s">
        <v>330</v>
      </c>
      <c r="C317" s="165" t="s">
        <v>153</v>
      </c>
    </row>
    <row r="318" ht="19.5" customHeight="1" spans="1:3">
      <c r="A318" s="161">
        <v>2040806</v>
      </c>
      <c r="B318" s="166" t="s">
        <v>331</v>
      </c>
      <c r="C318" s="165" t="s">
        <v>153</v>
      </c>
    </row>
    <row r="319" ht="19.5" customHeight="1" spans="1:3">
      <c r="A319" s="161">
        <v>2040807</v>
      </c>
      <c r="B319" s="166" t="s">
        <v>192</v>
      </c>
      <c r="C319" s="165" t="s">
        <v>153</v>
      </c>
    </row>
    <row r="320" ht="19.5" customHeight="1" spans="1:3">
      <c r="A320" s="161">
        <v>2040850</v>
      </c>
      <c r="B320" s="166" t="s">
        <v>160</v>
      </c>
      <c r="C320" s="165" t="s">
        <v>153</v>
      </c>
    </row>
    <row r="321" ht="19.5" customHeight="1" spans="1:3">
      <c r="A321" s="161">
        <v>2040899</v>
      </c>
      <c r="B321" s="166" t="s">
        <v>332</v>
      </c>
      <c r="C321" s="165" t="s">
        <v>153</v>
      </c>
    </row>
    <row r="322" ht="19.5" customHeight="1" spans="1:3">
      <c r="A322" s="161">
        <v>20409</v>
      </c>
      <c r="B322" s="162" t="s">
        <v>333</v>
      </c>
      <c r="C322" s="163">
        <f>SUM(C323:C329)</f>
        <v>0</v>
      </c>
    </row>
    <row r="323" ht="19.5" customHeight="1" spans="1:3">
      <c r="A323" s="161">
        <v>2040901</v>
      </c>
      <c r="B323" s="164" t="s">
        <v>150</v>
      </c>
      <c r="C323" s="165" t="s">
        <v>153</v>
      </c>
    </row>
    <row r="324" ht="19.5" customHeight="1" spans="1:3">
      <c r="A324" s="161">
        <v>2040902</v>
      </c>
      <c r="B324" s="164" t="s">
        <v>151</v>
      </c>
      <c r="C324" s="165" t="s">
        <v>153</v>
      </c>
    </row>
    <row r="325" ht="19.5" customHeight="1" spans="1:3">
      <c r="A325" s="161">
        <v>2040903</v>
      </c>
      <c r="B325" s="167" t="s">
        <v>152</v>
      </c>
      <c r="C325" s="165" t="s">
        <v>153</v>
      </c>
    </row>
    <row r="326" ht="19.5" customHeight="1" spans="1:3">
      <c r="A326" s="161">
        <v>2040904</v>
      </c>
      <c r="B326" s="168" t="s">
        <v>334</v>
      </c>
      <c r="C326" s="165" t="s">
        <v>153</v>
      </c>
    </row>
    <row r="327" ht="19.5" customHeight="1" spans="1:3">
      <c r="A327" s="161">
        <v>2040905</v>
      </c>
      <c r="B327" s="166" t="s">
        <v>335</v>
      </c>
      <c r="C327" s="165" t="s">
        <v>153</v>
      </c>
    </row>
    <row r="328" ht="19.5" customHeight="1" spans="1:3">
      <c r="A328" s="161">
        <v>2040950</v>
      </c>
      <c r="B328" s="166" t="s">
        <v>160</v>
      </c>
      <c r="C328" s="165" t="s">
        <v>153</v>
      </c>
    </row>
    <row r="329" ht="19.5" customHeight="1" spans="1:3">
      <c r="A329" s="161">
        <v>2040999</v>
      </c>
      <c r="B329" s="164" t="s">
        <v>336</v>
      </c>
      <c r="C329" s="165" t="s">
        <v>153</v>
      </c>
    </row>
    <row r="330" ht="19.5" customHeight="1" spans="1:3">
      <c r="A330" s="161">
        <v>20410</v>
      </c>
      <c r="B330" s="164" t="s">
        <v>337</v>
      </c>
      <c r="C330" s="163">
        <f>SUM(C331:C335)</f>
        <v>0</v>
      </c>
    </row>
    <row r="331" ht="19.5" customHeight="1" spans="1:3">
      <c r="A331" s="161">
        <v>2041001</v>
      </c>
      <c r="B331" s="164" t="s">
        <v>150</v>
      </c>
      <c r="C331" s="165" t="s">
        <v>153</v>
      </c>
    </row>
    <row r="332" ht="19.5" customHeight="1" spans="1:3">
      <c r="A332" s="161">
        <v>2041002</v>
      </c>
      <c r="B332" s="166" t="s">
        <v>151</v>
      </c>
      <c r="C332" s="165" t="s">
        <v>153</v>
      </c>
    </row>
    <row r="333" ht="19.5" customHeight="1" spans="1:3">
      <c r="A333" s="161">
        <v>2041006</v>
      </c>
      <c r="B333" s="164" t="s">
        <v>192</v>
      </c>
      <c r="C333" s="165" t="s">
        <v>153</v>
      </c>
    </row>
    <row r="334" ht="19.5" customHeight="1" spans="1:3">
      <c r="A334" s="161">
        <v>2041007</v>
      </c>
      <c r="B334" s="166" t="s">
        <v>338</v>
      </c>
      <c r="C334" s="165" t="s">
        <v>153</v>
      </c>
    </row>
    <row r="335" ht="19.5" customHeight="1" spans="1:3">
      <c r="A335" s="161">
        <v>2041099</v>
      </c>
      <c r="B335" s="164" t="s">
        <v>339</v>
      </c>
      <c r="C335" s="165" t="s">
        <v>153</v>
      </c>
    </row>
    <row r="336" ht="19.5" customHeight="1" spans="1:3">
      <c r="A336" s="161">
        <v>20499</v>
      </c>
      <c r="B336" s="164" t="s">
        <v>340</v>
      </c>
      <c r="C336" s="163">
        <f>SUM(C337:C338)</f>
        <v>151</v>
      </c>
    </row>
    <row r="337" ht="19.5" customHeight="1" spans="1:3">
      <c r="A337" s="161">
        <v>2049902</v>
      </c>
      <c r="B337" s="164" t="s">
        <v>341</v>
      </c>
      <c r="C337" s="165">
        <v>62</v>
      </c>
    </row>
    <row r="338" ht="19.5" customHeight="1" spans="1:3">
      <c r="A338" s="161">
        <v>2049999</v>
      </c>
      <c r="B338" s="164" t="s">
        <v>342</v>
      </c>
      <c r="C338" s="165">
        <v>89</v>
      </c>
    </row>
    <row r="339" ht="19.5" customHeight="1" spans="1:3">
      <c r="A339" s="161">
        <v>205</v>
      </c>
      <c r="B339" s="162" t="s">
        <v>343</v>
      </c>
      <c r="C339" s="163">
        <f>SUM(C340,C345,C352,C358,C368,C372,C376,C382,C389)</f>
        <v>76374</v>
      </c>
    </row>
    <row r="340" ht="19.5" customHeight="1" spans="1:3">
      <c r="A340" s="161">
        <v>20501</v>
      </c>
      <c r="B340" s="166" t="s">
        <v>344</v>
      </c>
      <c r="C340" s="163">
        <f>SUM(C341:C344)</f>
        <v>2079</v>
      </c>
    </row>
    <row r="341" ht="19.5" customHeight="1" spans="1:3">
      <c r="A341" s="161">
        <v>2050101</v>
      </c>
      <c r="B341" s="164" t="s">
        <v>150</v>
      </c>
      <c r="C341" s="165">
        <v>1052</v>
      </c>
    </row>
    <row r="342" ht="19.5" customHeight="1" spans="1:3">
      <c r="A342" s="161">
        <v>2050102</v>
      </c>
      <c r="B342" s="164" t="s">
        <v>151</v>
      </c>
      <c r="C342" s="165">
        <v>1027</v>
      </c>
    </row>
    <row r="343" ht="19.5" customHeight="1" spans="1:3">
      <c r="A343" s="161">
        <v>2050103</v>
      </c>
      <c r="B343" s="164" t="s">
        <v>152</v>
      </c>
      <c r="C343" s="165" t="s">
        <v>153</v>
      </c>
    </row>
    <row r="344" ht="19.5" customHeight="1" spans="1:3">
      <c r="A344" s="161">
        <v>2050199</v>
      </c>
      <c r="B344" s="168" t="s">
        <v>345</v>
      </c>
      <c r="C344" s="165" t="s">
        <v>153</v>
      </c>
    </row>
    <row r="345" ht="19.5" customHeight="1" spans="1:3">
      <c r="A345" s="161">
        <v>20502</v>
      </c>
      <c r="B345" s="164" t="s">
        <v>346</v>
      </c>
      <c r="C345" s="163">
        <f>SUM(C346:C351)</f>
        <v>62825</v>
      </c>
    </row>
    <row r="346" ht="19.5" customHeight="1" spans="1:3">
      <c r="A346" s="161">
        <v>2050201</v>
      </c>
      <c r="B346" s="164" t="s">
        <v>347</v>
      </c>
      <c r="C346" s="165">
        <v>3358</v>
      </c>
    </row>
    <row r="347" ht="19.5" customHeight="1" spans="1:3">
      <c r="A347" s="161">
        <v>2050202</v>
      </c>
      <c r="B347" s="164" t="s">
        <v>348</v>
      </c>
      <c r="C347" s="165">
        <v>23137</v>
      </c>
    </row>
    <row r="348" ht="19.5" customHeight="1" spans="1:3">
      <c r="A348" s="161">
        <v>2050203</v>
      </c>
      <c r="B348" s="166" t="s">
        <v>349</v>
      </c>
      <c r="C348" s="165">
        <v>10086</v>
      </c>
    </row>
    <row r="349" ht="19.5" customHeight="1" spans="1:3">
      <c r="A349" s="161">
        <v>2050204</v>
      </c>
      <c r="B349" s="166" t="s">
        <v>350</v>
      </c>
      <c r="C349" s="165">
        <v>5801</v>
      </c>
    </row>
    <row r="350" ht="19.5" customHeight="1" spans="1:3">
      <c r="A350" s="161">
        <v>2050205</v>
      </c>
      <c r="B350" s="166" t="s">
        <v>351</v>
      </c>
      <c r="C350" s="165">
        <v>12</v>
      </c>
    </row>
    <row r="351" ht="19.5" customHeight="1" spans="1:3">
      <c r="A351" s="161">
        <v>2050299</v>
      </c>
      <c r="B351" s="164" t="s">
        <v>352</v>
      </c>
      <c r="C351" s="165">
        <v>20431</v>
      </c>
    </row>
    <row r="352" ht="19.5" customHeight="1" spans="1:3">
      <c r="A352" s="161">
        <v>20503</v>
      </c>
      <c r="B352" s="164" t="s">
        <v>353</v>
      </c>
      <c r="C352" s="163">
        <f>SUM(C353:C357)</f>
        <v>1808</v>
      </c>
    </row>
    <row r="353" ht="19.5" customHeight="1" spans="1:3">
      <c r="A353" s="161">
        <v>2050301</v>
      </c>
      <c r="B353" s="164" t="s">
        <v>354</v>
      </c>
      <c r="C353" s="165" t="s">
        <v>153</v>
      </c>
    </row>
    <row r="354" ht="19.5" customHeight="1" spans="1:3">
      <c r="A354" s="161">
        <v>2050302</v>
      </c>
      <c r="B354" s="164" t="s">
        <v>355</v>
      </c>
      <c r="C354" s="165">
        <v>1790</v>
      </c>
    </row>
    <row r="355" ht="19.5" customHeight="1" spans="1:3">
      <c r="A355" s="161">
        <v>2050303</v>
      </c>
      <c r="B355" s="164" t="s">
        <v>356</v>
      </c>
      <c r="C355" s="165" t="s">
        <v>153</v>
      </c>
    </row>
    <row r="356" ht="19.5" customHeight="1" spans="1:3">
      <c r="A356" s="161">
        <v>2050305</v>
      </c>
      <c r="B356" s="166" t="s">
        <v>357</v>
      </c>
      <c r="C356" s="165" t="s">
        <v>153</v>
      </c>
    </row>
    <row r="357" ht="19.5" customHeight="1" spans="1:3">
      <c r="A357" s="161">
        <v>2050399</v>
      </c>
      <c r="B357" s="166" t="s">
        <v>358</v>
      </c>
      <c r="C357" s="165">
        <v>18</v>
      </c>
    </row>
    <row r="358" ht="19.5" customHeight="1" spans="1:3">
      <c r="A358" s="161">
        <v>20504</v>
      </c>
      <c r="B358" s="162" t="s">
        <v>359</v>
      </c>
      <c r="C358" s="163">
        <f>SUM(C359:C363)</f>
        <v>98</v>
      </c>
    </row>
    <row r="359" ht="19.5" customHeight="1" spans="1:3">
      <c r="A359" s="161">
        <v>2050401</v>
      </c>
      <c r="B359" s="164" t="s">
        <v>360</v>
      </c>
      <c r="C359" s="165" t="s">
        <v>153</v>
      </c>
    </row>
    <row r="360" ht="19.5" customHeight="1" spans="1:3">
      <c r="A360" s="161">
        <v>2050402</v>
      </c>
      <c r="B360" s="164" t="s">
        <v>361</v>
      </c>
      <c r="C360" s="165" t="s">
        <v>153</v>
      </c>
    </row>
    <row r="361" ht="19.5" customHeight="1" spans="1:3">
      <c r="A361" s="161">
        <v>2050403</v>
      </c>
      <c r="B361" s="164" t="s">
        <v>362</v>
      </c>
      <c r="C361" s="165" t="s">
        <v>153</v>
      </c>
    </row>
    <row r="362" ht="19.5" customHeight="1" spans="1:3">
      <c r="A362" s="161">
        <v>2050404</v>
      </c>
      <c r="B362" s="166" t="s">
        <v>363</v>
      </c>
      <c r="C362" s="165" t="s">
        <v>153</v>
      </c>
    </row>
    <row r="363" ht="19.5" customHeight="1" spans="1:3">
      <c r="A363" s="161">
        <v>2050499</v>
      </c>
      <c r="B363" s="166" t="s">
        <v>364</v>
      </c>
      <c r="C363" s="165">
        <v>98</v>
      </c>
    </row>
    <row r="364" ht="19.5" customHeight="1" spans="1:3">
      <c r="A364" s="161">
        <v>20505</v>
      </c>
      <c r="B364" s="166" t="s">
        <v>365</v>
      </c>
      <c r="C364" s="163">
        <f>SUM(C365:C367)</f>
        <v>0</v>
      </c>
    </row>
    <row r="365" ht="19.5" customHeight="1" spans="1:3">
      <c r="A365" s="161">
        <v>2050501</v>
      </c>
      <c r="B365" s="164" t="s">
        <v>366</v>
      </c>
      <c r="C365" s="165" t="s">
        <v>153</v>
      </c>
    </row>
    <row r="366" ht="19.5" customHeight="1" spans="1:3">
      <c r="A366" s="161">
        <v>2050502</v>
      </c>
      <c r="B366" s="164" t="s">
        <v>367</v>
      </c>
      <c r="C366" s="165" t="s">
        <v>153</v>
      </c>
    </row>
    <row r="367" ht="19.5" customHeight="1" spans="1:3">
      <c r="A367" s="161">
        <v>2050599</v>
      </c>
      <c r="B367" s="164" t="s">
        <v>368</v>
      </c>
      <c r="C367" s="165" t="s">
        <v>153</v>
      </c>
    </row>
    <row r="368" ht="19.5" customHeight="1" spans="1:3">
      <c r="A368" s="161">
        <v>20506</v>
      </c>
      <c r="B368" s="166" t="s">
        <v>369</v>
      </c>
      <c r="C368" s="163">
        <f>SUM(C369:C371)</f>
        <v>0</v>
      </c>
    </row>
    <row r="369" ht="19.5" customHeight="1" spans="1:3">
      <c r="A369" s="161">
        <v>2050601</v>
      </c>
      <c r="B369" s="166" t="s">
        <v>370</v>
      </c>
      <c r="C369" s="165" t="s">
        <v>153</v>
      </c>
    </row>
    <row r="370" ht="19.5" customHeight="1" spans="1:3">
      <c r="A370" s="161">
        <v>2050602</v>
      </c>
      <c r="B370" s="166" t="s">
        <v>371</v>
      </c>
      <c r="C370" s="165" t="s">
        <v>153</v>
      </c>
    </row>
    <row r="371" ht="19.5" customHeight="1" spans="1:3">
      <c r="A371" s="161">
        <v>2050699</v>
      </c>
      <c r="B371" s="162" t="s">
        <v>372</v>
      </c>
      <c r="C371" s="165" t="s">
        <v>153</v>
      </c>
    </row>
    <row r="372" ht="19.5" customHeight="1" spans="1:3">
      <c r="A372" s="161">
        <v>20507</v>
      </c>
      <c r="B372" s="164" t="s">
        <v>373</v>
      </c>
      <c r="C372" s="163">
        <f>SUM(C373:C375)</f>
        <v>0</v>
      </c>
    </row>
    <row r="373" ht="19.5" customHeight="1" spans="1:3">
      <c r="A373" s="161">
        <v>2050701</v>
      </c>
      <c r="B373" s="164" t="s">
        <v>374</v>
      </c>
      <c r="C373" s="165" t="s">
        <v>153</v>
      </c>
    </row>
    <row r="374" ht="19.5" customHeight="1" spans="1:3">
      <c r="A374" s="161">
        <v>2050702</v>
      </c>
      <c r="B374" s="164" t="s">
        <v>375</v>
      </c>
      <c r="C374" s="165" t="s">
        <v>153</v>
      </c>
    </row>
    <row r="375" ht="19.5" customHeight="1" spans="1:3">
      <c r="A375" s="161">
        <v>2050799</v>
      </c>
      <c r="B375" s="166" t="s">
        <v>376</v>
      </c>
      <c r="C375" s="165" t="s">
        <v>153</v>
      </c>
    </row>
    <row r="376" ht="19.5" customHeight="1" spans="1:3">
      <c r="A376" s="161">
        <v>20508</v>
      </c>
      <c r="B376" s="166" t="s">
        <v>377</v>
      </c>
      <c r="C376" s="163">
        <f>SUM(C377:C381)</f>
        <v>268</v>
      </c>
    </row>
    <row r="377" ht="19.5" customHeight="1" spans="1:3">
      <c r="A377" s="161">
        <v>2050801</v>
      </c>
      <c r="B377" s="166" t="s">
        <v>378</v>
      </c>
      <c r="C377" s="165" t="s">
        <v>153</v>
      </c>
    </row>
    <row r="378" ht="19.5" customHeight="1" spans="1:3">
      <c r="A378" s="161">
        <v>2050802</v>
      </c>
      <c r="B378" s="164" t="s">
        <v>379</v>
      </c>
      <c r="C378" s="165">
        <v>261</v>
      </c>
    </row>
    <row r="379" ht="19.5" customHeight="1" spans="1:3">
      <c r="A379" s="161">
        <v>2050803</v>
      </c>
      <c r="B379" s="164" t="s">
        <v>380</v>
      </c>
      <c r="C379" s="165">
        <v>7</v>
      </c>
    </row>
    <row r="380" ht="19.5" customHeight="1" spans="1:3">
      <c r="A380" s="161">
        <v>2050804</v>
      </c>
      <c r="B380" s="164" t="s">
        <v>381</v>
      </c>
      <c r="C380" s="165" t="s">
        <v>153</v>
      </c>
    </row>
    <row r="381" ht="19.5" customHeight="1" spans="1:3">
      <c r="A381" s="161">
        <v>2050899</v>
      </c>
      <c r="B381" s="164" t="s">
        <v>382</v>
      </c>
      <c r="C381" s="165" t="s">
        <v>153</v>
      </c>
    </row>
    <row r="382" ht="19.5" customHeight="1" spans="1:3">
      <c r="A382" s="161">
        <v>20509</v>
      </c>
      <c r="B382" s="164" t="s">
        <v>383</v>
      </c>
      <c r="C382" s="163">
        <f>SUM(C383:C388)</f>
        <v>0</v>
      </c>
    </row>
    <row r="383" ht="19.5" customHeight="1" spans="1:3">
      <c r="A383" s="161">
        <v>2050901</v>
      </c>
      <c r="B383" s="166" t="s">
        <v>384</v>
      </c>
      <c r="C383" s="165" t="s">
        <v>153</v>
      </c>
    </row>
    <row r="384" ht="19.5" customHeight="1" spans="1:3">
      <c r="A384" s="161">
        <v>2050902</v>
      </c>
      <c r="B384" s="166" t="s">
        <v>385</v>
      </c>
      <c r="C384" s="165" t="s">
        <v>153</v>
      </c>
    </row>
    <row r="385" ht="19.5" customHeight="1" spans="1:3">
      <c r="A385" s="161">
        <v>2050903</v>
      </c>
      <c r="B385" s="166" t="s">
        <v>386</v>
      </c>
      <c r="C385" s="165" t="s">
        <v>153</v>
      </c>
    </row>
    <row r="386" ht="19.5" customHeight="1" spans="1:3">
      <c r="A386" s="161">
        <v>2050904</v>
      </c>
      <c r="B386" s="162" t="s">
        <v>387</v>
      </c>
      <c r="C386" s="165" t="s">
        <v>153</v>
      </c>
    </row>
    <row r="387" ht="19.5" customHeight="1" spans="1:3">
      <c r="A387" s="161">
        <v>2050905</v>
      </c>
      <c r="B387" s="164" t="s">
        <v>388</v>
      </c>
      <c r="C387" s="165" t="s">
        <v>153</v>
      </c>
    </row>
    <row r="388" ht="19.5" customHeight="1" spans="1:3">
      <c r="A388" s="161">
        <v>2050999</v>
      </c>
      <c r="B388" s="164" t="s">
        <v>389</v>
      </c>
      <c r="C388" s="165" t="s">
        <v>153</v>
      </c>
    </row>
    <row r="389" ht="19.5" customHeight="1" spans="1:3">
      <c r="A389" s="161">
        <v>2059999</v>
      </c>
      <c r="B389" s="164" t="s">
        <v>390</v>
      </c>
      <c r="C389" s="163">
        <v>9296</v>
      </c>
    </row>
    <row r="390" ht="19.5" customHeight="1" spans="1:3">
      <c r="A390" s="161">
        <v>206</v>
      </c>
      <c r="B390" s="162" t="s">
        <v>391</v>
      </c>
      <c r="C390" s="163">
        <f>SUM(C391,C396,C405,C411,C416,C421,C426,C433,C437,C441)</f>
        <v>867</v>
      </c>
    </row>
    <row r="391" ht="19.5" customHeight="1" spans="1:3">
      <c r="A391" s="161">
        <v>20601</v>
      </c>
      <c r="B391" s="166" t="s">
        <v>392</v>
      </c>
      <c r="C391" s="163">
        <f>SUM(C392:C395)</f>
        <v>129</v>
      </c>
    </row>
    <row r="392" ht="19.5" customHeight="1" spans="1:3">
      <c r="A392" s="161">
        <v>2060101</v>
      </c>
      <c r="B392" s="164" t="s">
        <v>150</v>
      </c>
      <c r="C392" s="165">
        <v>127</v>
      </c>
    </row>
    <row r="393" ht="19.5" customHeight="1" spans="1:3">
      <c r="A393" s="161">
        <v>2060102</v>
      </c>
      <c r="B393" s="164" t="s">
        <v>151</v>
      </c>
      <c r="C393" s="165">
        <v>2</v>
      </c>
    </row>
    <row r="394" ht="19.5" customHeight="1" spans="1:3">
      <c r="A394" s="161">
        <v>2060103</v>
      </c>
      <c r="B394" s="164" t="s">
        <v>152</v>
      </c>
      <c r="C394" s="165" t="s">
        <v>153</v>
      </c>
    </row>
    <row r="395" ht="19.5" customHeight="1" spans="1:3">
      <c r="A395" s="161">
        <v>2060199</v>
      </c>
      <c r="B395" s="166" t="s">
        <v>393</v>
      </c>
      <c r="C395" s="165" t="s">
        <v>153</v>
      </c>
    </row>
    <row r="396" ht="19.5" customHeight="1" spans="1:3">
      <c r="A396" s="161">
        <v>20602</v>
      </c>
      <c r="B396" s="164" t="s">
        <v>394</v>
      </c>
      <c r="C396" s="163">
        <f>SUM(C397:C404)</f>
        <v>0</v>
      </c>
    </row>
    <row r="397" ht="19.5" customHeight="1" spans="1:3">
      <c r="A397" s="161">
        <v>2060201</v>
      </c>
      <c r="B397" s="164" t="s">
        <v>395</v>
      </c>
      <c r="C397" s="165" t="s">
        <v>153</v>
      </c>
    </row>
    <row r="398" ht="19.5" customHeight="1" spans="1:3">
      <c r="A398" s="161">
        <v>2060203</v>
      </c>
      <c r="B398" s="162" t="s">
        <v>396</v>
      </c>
      <c r="C398" s="165" t="s">
        <v>153</v>
      </c>
    </row>
    <row r="399" ht="19.5" customHeight="1" spans="1:3">
      <c r="A399" s="161">
        <v>2060204</v>
      </c>
      <c r="B399" s="164" t="s">
        <v>397</v>
      </c>
      <c r="C399" s="165" t="s">
        <v>153</v>
      </c>
    </row>
    <row r="400" ht="19.5" customHeight="1" spans="1:3">
      <c r="A400" s="161">
        <v>2060205</v>
      </c>
      <c r="B400" s="164" t="s">
        <v>398</v>
      </c>
      <c r="C400" s="165" t="s">
        <v>153</v>
      </c>
    </row>
    <row r="401" ht="19.5" customHeight="1" spans="1:3">
      <c r="A401" s="161">
        <v>2060206</v>
      </c>
      <c r="B401" s="164" t="s">
        <v>399</v>
      </c>
      <c r="C401" s="165" t="s">
        <v>153</v>
      </c>
    </row>
    <row r="402" ht="19.5" customHeight="1" spans="1:3">
      <c r="A402" s="161">
        <v>2060207</v>
      </c>
      <c r="B402" s="166" t="s">
        <v>400</v>
      </c>
      <c r="C402" s="165" t="s">
        <v>153</v>
      </c>
    </row>
    <row r="403" ht="19.5" customHeight="1" spans="1:3">
      <c r="A403" s="161">
        <v>2060208</v>
      </c>
      <c r="B403" s="166" t="s">
        <v>401</v>
      </c>
      <c r="C403" s="165" t="s">
        <v>153</v>
      </c>
    </row>
    <row r="404" ht="19.5" customHeight="1" spans="1:3">
      <c r="A404" s="161">
        <v>2060299</v>
      </c>
      <c r="B404" s="166" t="s">
        <v>402</v>
      </c>
      <c r="C404" s="165" t="s">
        <v>153</v>
      </c>
    </row>
    <row r="405" ht="19.5" customHeight="1" spans="1:3">
      <c r="A405" s="161">
        <v>20603</v>
      </c>
      <c r="B405" s="166" t="s">
        <v>403</v>
      </c>
      <c r="C405" s="163">
        <f>SUM(C406:C410)</f>
        <v>0</v>
      </c>
    </row>
    <row r="406" ht="19.5" customHeight="1" spans="1:3">
      <c r="A406" s="161">
        <v>2060301</v>
      </c>
      <c r="B406" s="164" t="s">
        <v>395</v>
      </c>
      <c r="C406" s="165" t="s">
        <v>153</v>
      </c>
    </row>
    <row r="407" ht="19.5" customHeight="1" spans="1:3">
      <c r="A407" s="161">
        <v>2060302</v>
      </c>
      <c r="B407" s="164" t="s">
        <v>404</v>
      </c>
      <c r="C407" s="165" t="s">
        <v>153</v>
      </c>
    </row>
    <row r="408" ht="19.5" customHeight="1" spans="1:3">
      <c r="A408" s="161">
        <v>2060303</v>
      </c>
      <c r="B408" s="164" t="s">
        <v>405</v>
      </c>
      <c r="C408" s="165" t="s">
        <v>153</v>
      </c>
    </row>
    <row r="409" ht="19.5" customHeight="1" spans="1:3">
      <c r="A409" s="161">
        <v>2060304</v>
      </c>
      <c r="B409" s="166" t="s">
        <v>406</v>
      </c>
      <c r="C409" s="165" t="s">
        <v>153</v>
      </c>
    </row>
    <row r="410" ht="19.5" customHeight="1" spans="1:3">
      <c r="A410" s="161">
        <v>2060399</v>
      </c>
      <c r="B410" s="166" t="s">
        <v>407</v>
      </c>
      <c r="C410" s="165" t="s">
        <v>153</v>
      </c>
    </row>
    <row r="411" ht="19.5" customHeight="1" spans="1:3">
      <c r="A411" s="161">
        <v>20604</v>
      </c>
      <c r="B411" s="166" t="s">
        <v>408</v>
      </c>
      <c r="C411" s="163">
        <f>SUM(C412:C415)</f>
        <v>45</v>
      </c>
    </row>
    <row r="412" ht="19.5" customHeight="1" spans="1:3">
      <c r="A412" s="161">
        <v>2060401</v>
      </c>
      <c r="B412" s="162" t="s">
        <v>395</v>
      </c>
      <c r="C412" s="165" t="s">
        <v>153</v>
      </c>
    </row>
    <row r="413" ht="19.5" customHeight="1" spans="1:3">
      <c r="A413" s="161">
        <v>2060404</v>
      </c>
      <c r="B413" s="164" t="s">
        <v>409</v>
      </c>
      <c r="C413" s="165">
        <v>35</v>
      </c>
    </row>
    <row r="414" ht="19.5" customHeight="1" spans="1:3">
      <c r="A414" s="161">
        <v>2060405</v>
      </c>
      <c r="B414" s="164" t="s">
        <v>410</v>
      </c>
      <c r="C414" s="165" t="s">
        <v>153</v>
      </c>
    </row>
    <row r="415" ht="19.5" customHeight="1" spans="1:3">
      <c r="A415" s="161">
        <v>2060499</v>
      </c>
      <c r="B415" s="166" t="s">
        <v>411</v>
      </c>
      <c r="C415" s="165">
        <v>10</v>
      </c>
    </row>
    <row r="416" ht="19.5" customHeight="1" spans="1:3">
      <c r="A416" s="161">
        <v>20605</v>
      </c>
      <c r="B416" s="166" t="s">
        <v>412</v>
      </c>
      <c r="C416" s="163">
        <f>SUM(C417:C420)</f>
        <v>10</v>
      </c>
    </row>
    <row r="417" ht="19.5" customHeight="1" spans="1:3">
      <c r="A417" s="161">
        <v>2060501</v>
      </c>
      <c r="B417" s="166" t="s">
        <v>395</v>
      </c>
      <c r="C417" s="165" t="s">
        <v>153</v>
      </c>
    </row>
    <row r="418" ht="19.5" customHeight="1" spans="1:3">
      <c r="A418" s="161">
        <v>2060502</v>
      </c>
      <c r="B418" s="164" t="s">
        <v>413</v>
      </c>
      <c r="C418" s="165" t="s">
        <v>153</v>
      </c>
    </row>
    <row r="419" ht="19.5" customHeight="1" spans="1:3">
      <c r="A419" s="161">
        <v>2060503</v>
      </c>
      <c r="B419" s="164" t="s">
        <v>414</v>
      </c>
      <c r="C419" s="165" t="s">
        <v>153</v>
      </c>
    </row>
    <row r="420" ht="19.5" customHeight="1" spans="1:3">
      <c r="A420" s="161">
        <v>2060599</v>
      </c>
      <c r="B420" s="164" t="s">
        <v>415</v>
      </c>
      <c r="C420" s="165">
        <v>10</v>
      </c>
    </row>
    <row r="421" ht="19.5" customHeight="1" spans="1:3">
      <c r="A421" s="161">
        <v>20606</v>
      </c>
      <c r="B421" s="166" t="s">
        <v>416</v>
      </c>
      <c r="C421" s="163">
        <f>SUM(C422:C425)</f>
        <v>0</v>
      </c>
    </row>
    <row r="422" ht="19.5" customHeight="1" spans="1:3">
      <c r="A422" s="161">
        <v>2060601</v>
      </c>
      <c r="B422" s="166" t="s">
        <v>417</v>
      </c>
      <c r="C422" s="165" t="s">
        <v>153</v>
      </c>
    </row>
    <row r="423" ht="19.5" customHeight="1" spans="1:3">
      <c r="A423" s="161">
        <v>2060602</v>
      </c>
      <c r="B423" s="166" t="s">
        <v>418</v>
      </c>
      <c r="C423" s="165" t="s">
        <v>153</v>
      </c>
    </row>
    <row r="424" ht="19.5" customHeight="1" spans="1:3">
      <c r="A424" s="161">
        <v>2060603</v>
      </c>
      <c r="B424" s="166" t="s">
        <v>419</v>
      </c>
      <c r="C424" s="165" t="s">
        <v>153</v>
      </c>
    </row>
    <row r="425" ht="19.5" customHeight="1" spans="1:3">
      <c r="A425" s="161">
        <v>2060699</v>
      </c>
      <c r="B425" s="166" t="s">
        <v>420</v>
      </c>
      <c r="C425" s="165" t="s">
        <v>153</v>
      </c>
    </row>
    <row r="426" ht="19.5" customHeight="1" spans="1:3">
      <c r="A426" s="161">
        <v>20607</v>
      </c>
      <c r="B426" s="164" t="s">
        <v>421</v>
      </c>
      <c r="C426" s="163">
        <f>SUM(C427:C432)</f>
        <v>123</v>
      </c>
    </row>
    <row r="427" ht="19.5" customHeight="1" spans="1:3">
      <c r="A427" s="161">
        <v>2060701</v>
      </c>
      <c r="B427" s="164" t="s">
        <v>395</v>
      </c>
      <c r="C427" s="165">
        <v>80</v>
      </c>
    </row>
    <row r="428" ht="19.5" customHeight="1" spans="1:3">
      <c r="A428" s="161">
        <v>2060702</v>
      </c>
      <c r="B428" s="166" t="s">
        <v>422</v>
      </c>
      <c r="C428" s="165">
        <v>12</v>
      </c>
    </row>
    <row r="429" ht="19.5" customHeight="1" spans="1:3">
      <c r="A429" s="161">
        <v>2060703</v>
      </c>
      <c r="B429" s="166" t="s">
        <v>423</v>
      </c>
      <c r="C429" s="165" t="s">
        <v>153</v>
      </c>
    </row>
    <row r="430" ht="19.5" customHeight="1" spans="1:3">
      <c r="A430" s="161">
        <v>2060704</v>
      </c>
      <c r="B430" s="166" t="s">
        <v>424</v>
      </c>
      <c r="C430" s="165" t="s">
        <v>153</v>
      </c>
    </row>
    <row r="431" ht="19.5" customHeight="1" spans="1:3">
      <c r="A431" s="161">
        <v>2060705</v>
      </c>
      <c r="B431" s="164" t="s">
        <v>425</v>
      </c>
      <c r="C431" s="165" t="s">
        <v>153</v>
      </c>
    </row>
    <row r="432" ht="19.5" customHeight="1" spans="1:3">
      <c r="A432" s="161">
        <v>2060799</v>
      </c>
      <c r="B432" s="164" t="s">
        <v>426</v>
      </c>
      <c r="C432" s="165">
        <v>31</v>
      </c>
    </row>
    <row r="433" ht="19.5" customHeight="1" spans="1:3">
      <c r="A433" s="161">
        <v>20608</v>
      </c>
      <c r="B433" s="164" t="s">
        <v>427</v>
      </c>
      <c r="C433" s="163">
        <f>SUM(C434:C436)</f>
        <v>0</v>
      </c>
    </row>
    <row r="434" ht="19.5" customHeight="1" spans="1:3">
      <c r="A434" s="161">
        <v>2060801</v>
      </c>
      <c r="B434" s="166" t="s">
        <v>428</v>
      </c>
      <c r="C434" s="165" t="s">
        <v>153</v>
      </c>
    </row>
    <row r="435" ht="19.5" customHeight="1" spans="1:3">
      <c r="A435" s="161">
        <v>2060802</v>
      </c>
      <c r="B435" s="166" t="s">
        <v>429</v>
      </c>
      <c r="C435" s="165" t="s">
        <v>153</v>
      </c>
    </row>
    <row r="436" ht="19.5" customHeight="1" spans="1:3">
      <c r="A436" s="161">
        <v>2060899</v>
      </c>
      <c r="B436" s="166" t="s">
        <v>430</v>
      </c>
      <c r="C436" s="165" t="s">
        <v>153</v>
      </c>
    </row>
    <row r="437" ht="19.5" customHeight="1" spans="1:3">
      <c r="A437" s="161">
        <v>20609</v>
      </c>
      <c r="B437" s="162" t="s">
        <v>431</v>
      </c>
      <c r="C437" s="163">
        <f>SUM(C438:C440)</f>
        <v>0</v>
      </c>
    </row>
    <row r="438" ht="19.5" customHeight="1" spans="1:3">
      <c r="A438" s="161">
        <v>2060901</v>
      </c>
      <c r="B438" s="166" t="s">
        <v>432</v>
      </c>
      <c r="C438" s="165" t="s">
        <v>153</v>
      </c>
    </row>
    <row r="439" ht="19.5" customHeight="1" spans="1:3">
      <c r="A439" s="161">
        <v>2060902</v>
      </c>
      <c r="B439" s="166" t="s">
        <v>433</v>
      </c>
      <c r="C439" s="165" t="s">
        <v>153</v>
      </c>
    </row>
    <row r="440" ht="19.5" customHeight="1" spans="1:3">
      <c r="A440" s="161">
        <v>2060999</v>
      </c>
      <c r="B440" s="166" t="s">
        <v>434</v>
      </c>
      <c r="C440" s="165" t="s">
        <v>153</v>
      </c>
    </row>
    <row r="441" ht="19.5" customHeight="1" spans="1:3">
      <c r="A441" s="161">
        <v>20699</v>
      </c>
      <c r="B441" s="164" t="s">
        <v>435</v>
      </c>
      <c r="C441" s="163">
        <f>SUM(C442:C445)</f>
        <v>560</v>
      </c>
    </row>
    <row r="442" ht="19.5" customHeight="1" spans="1:3">
      <c r="A442" s="161">
        <v>2069901</v>
      </c>
      <c r="B442" s="164" t="s">
        <v>436</v>
      </c>
      <c r="C442" s="165" t="s">
        <v>153</v>
      </c>
    </row>
    <row r="443" ht="19.5" customHeight="1" spans="1:3">
      <c r="A443" s="161">
        <v>2069902</v>
      </c>
      <c r="B443" s="166" t="s">
        <v>437</v>
      </c>
      <c r="C443" s="165" t="s">
        <v>153</v>
      </c>
    </row>
    <row r="444" ht="19.5" customHeight="1" spans="1:3">
      <c r="A444" s="161">
        <v>2069903</v>
      </c>
      <c r="B444" s="166" t="s">
        <v>438</v>
      </c>
      <c r="C444" s="165" t="s">
        <v>153</v>
      </c>
    </row>
    <row r="445" ht="19.5" customHeight="1" spans="1:3">
      <c r="A445" s="161">
        <v>2069999</v>
      </c>
      <c r="B445" s="166" t="s">
        <v>439</v>
      </c>
      <c r="C445" s="165">
        <v>560</v>
      </c>
    </row>
    <row r="446" ht="19.5" customHeight="1" spans="1:3">
      <c r="A446" s="161">
        <v>207</v>
      </c>
      <c r="B446" s="162" t="s">
        <v>440</v>
      </c>
      <c r="C446" s="163">
        <f>SUM(C447,C463,C471,C482,C491,C499)</f>
        <v>2344</v>
      </c>
    </row>
    <row r="447" ht="19.5" customHeight="1" spans="1:3">
      <c r="A447" s="161">
        <v>20701</v>
      </c>
      <c r="B447" s="162" t="s">
        <v>441</v>
      </c>
      <c r="C447" s="163">
        <f>SUM(C448:C462)</f>
        <v>1503</v>
      </c>
    </row>
    <row r="448" ht="19.5" customHeight="1" spans="1:3">
      <c r="A448" s="161">
        <v>2070101</v>
      </c>
      <c r="B448" s="162" t="s">
        <v>150</v>
      </c>
      <c r="C448" s="165">
        <v>516</v>
      </c>
    </row>
    <row r="449" ht="19.5" customHeight="1" spans="1:3">
      <c r="A449" s="161">
        <v>2070102</v>
      </c>
      <c r="B449" s="162" t="s">
        <v>151</v>
      </c>
      <c r="C449" s="165">
        <v>22</v>
      </c>
    </row>
    <row r="450" ht="19.5" customHeight="1" spans="1:3">
      <c r="A450" s="161">
        <v>2070103</v>
      </c>
      <c r="B450" s="162" t="s">
        <v>152</v>
      </c>
      <c r="C450" s="165" t="s">
        <v>153</v>
      </c>
    </row>
    <row r="451" ht="19.5" customHeight="1" spans="1:3">
      <c r="A451" s="161">
        <v>2070104</v>
      </c>
      <c r="B451" s="162" t="s">
        <v>442</v>
      </c>
      <c r="C451" s="165">
        <v>213</v>
      </c>
    </row>
    <row r="452" ht="19.5" customHeight="1" spans="1:3">
      <c r="A452" s="161">
        <v>2070105</v>
      </c>
      <c r="B452" s="162" t="s">
        <v>443</v>
      </c>
      <c r="C452" s="165" t="s">
        <v>153</v>
      </c>
    </row>
    <row r="453" ht="19.5" customHeight="1" spans="1:3">
      <c r="A453" s="161">
        <v>2070106</v>
      </c>
      <c r="B453" s="162" t="s">
        <v>444</v>
      </c>
      <c r="C453" s="165" t="s">
        <v>153</v>
      </c>
    </row>
    <row r="454" ht="19.5" customHeight="1" spans="1:3">
      <c r="A454" s="161">
        <v>2070107</v>
      </c>
      <c r="B454" s="162" t="s">
        <v>445</v>
      </c>
      <c r="C454" s="165">
        <v>241</v>
      </c>
    </row>
    <row r="455" ht="19.5" customHeight="1" spans="1:3">
      <c r="A455" s="161">
        <v>2070108</v>
      </c>
      <c r="B455" s="162" t="s">
        <v>446</v>
      </c>
      <c r="C455" s="165" t="s">
        <v>153</v>
      </c>
    </row>
    <row r="456" ht="19.5" customHeight="1" spans="1:3">
      <c r="A456" s="161">
        <v>2070109</v>
      </c>
      <c r="B456" s="162" t="s">
        <v>447</v>
      </c>
      <c r="C456" s="165">
        <v>66</v>
      </c>
    </row>
    <row r="457" ht="19.5" customHeight="1" spans="1:3">
      <c r="A457" s="161">
        <v>2070110</v>
      </c>
      <c r="B457" s="162" t="s">
        <v>448</v>
      </c>
      <c r="C457" s="165" t="s">
        <v>153</v>
      </c>
    </row>
    <row r="458" ht="19.5" customHeight="1" spans="1:3">
      <c r="A458" s="161">
        <v>2070111</v>
      </c>
      <c r="B458" s="162" t="s">
        <v>449</v>
      </c>
      <c r="C458" s="165" t="s">
        <v>153</v>
      </c>
    </row>
    <row r="459" ht="19.5" customHeight="1" spans="1:3">
      <c r="A459" s="161">
        <v>2070112</v>
      </c>
      <c r="B459" s="162" t="s">
        <v>450</v>
      </c>
      <c r="C459" s="165" t="s">
        <v>153</v>
      </c>
    </row>
    <row r="460" ht="19.5" customHeight="1" spans="1:3">
      <c r="A460" s="161">
        <v>2070113</v>
      </c>
      <c r="B460" s="162" t="s">
        <v>451</v>
      </c>
      <c r="C460" s="165" t="s">
        <v>153</v>
      </c>
    </row>
    <row r="461" ht="19.5" customHeight="1" spans="1:3">
      <c r="A461" s="161">
        <v>2070114</v>
      </c>
      <c r="B461" s="162" t="s">
        <v>452</v>
      </c>
      <c r="C461" s="165" t="s">
        <v>153</v>
      </c>
    </row>
    <row r="462" ht="19.5" customHeight="1" spans="1:3">
      <c r="A462" s="161">
        <v>2070199</v>
      </c>
      <c r="B462" s="162" t="s">
        <v>453</v>
      </c>
      <c r="C462" s="165">
        <v>445</v>
      </c>
    </row>
    <row r="463" ht="19.5" customHeight="1" spans="1:3">
      <c r="A463" s="161">
        <v>20702</v>
      </c>
      <c r="B463" s="162" t="s">
        <v>454</v>
      </c>
      <c r="C463" s="163">
        <f>SUM(C464:C470)</f>
        <v>2</v>
      </c>
    </row>
    <row r="464" ht="19.5" customHeight="1" spans="1:3">
      <c r="A464" s="161">
        <v>2070201</v>
      </c>
      <c r="B464" s="162" t="s">
        <v>150</v>
      </c>
      <c r="C464" s="165" t="s">
        <v>153</v>
      </c>
    </row>
    <row r="465" ht="19.5" customHeight="1" spans="1:3">
      <c r="A465" s="161">
        <v>2070202</v>
      </c>
      <c r="B465" s="162" t="s">
        <v>151</v>
      </c>
      <c r="C465" s="165" t="s">
        <v>153</v>
      </c>
    </row>
    <row r="466" ht="19.5" customHeight="1" spans="1:3">
      <c r="A466" s="161">
        <v>2070203</v>
      </c>
      <c r="B466" s="162" t="s">
        <v>152</v>
      </c>
      <c r="C466" s="165" t="s">
        <v>153</v>
      </c>
    </row>
    <row r="467" ht="19.5" customHeight="1" spans="1:3">
      <c r="A467" s="161">
        <v>2070204</v>
      </c>
      <c r="B467" s="162" t="s">
        <v>455</v>
      </c>
      <c r="C467" s="165">
        <v>2</v>
      </c>
    </row>
    <row r="468" ht="19.5" customHeight="1" spans="1:3">
      <c r="A468" s="161">
        <v>2070205</v>
      </c>
      <c r="B468" s="162" t="s">
        <v>456</v>
      </c>
      <c r="C468" s="165" t="s">
        <v>153</v>
      </c>
    </row>
    <row r="469" ht="19.5" customHeight="1" spans="1:3">
      <c r="A469" s="161">
        <v>2070206</v>
      </c>
      <c r="B469" s="162" t="s">
        <v>457</v>
      </c>
      <c r="C469" s="165" t="s">
        <v>153</v>
      </c>
    </row>
    <row r="470" ht="19.5" customHeight="1" spans="1:3">
      <c r="A470" s="161">
        <v>2070299</v>
      </c>
      <c r="B470" s="162" t="s">
        <v>458</v>
      </c>
      <c r="C470" s="165" t="s">
        <v>153</v>
      </c>
    </row>
    <row r="471" ht="19.5" customHeight="1" spans="1:3">
      <c r="A471" s="161">
        <v>20703</v>
      </c>
      <c r="B471" s="162" t="s">
        <v>459</v>
      </c>
      <c r="C471" s="163">
        <f>SUM(C472:C481)</f>
        <v>148</v>
      </c>
    </row>
    <row r="472" ht="19.5" customHeight="1" spans="1:3">
      <c r="A472" s="161">
        <v>2070301</v>
      </c>
      <c r="B472" s="162" t="s">
        <v>150</v>
      </c>
      <c r="C472" s="165" t="s">
        <v>153</v>
      </c>
    </row>
    <row r="473" ht="19.5" customHeight="1" spans="1:3">
      <c r="A473" s="161">
        <v>2070302</v>
      </c>
      <c r="B473" s="162" t="s">
        <v>151</v>
      </c>
      <c r="C473" s="165" t="s">
        <v>153</v>
      </c>
    </row>
    <row r="474" ht="19.5" customHeight="1" spans="1:3">
      <c r="A474" s="161">
        <v>2070303</v>
      </c>
      <c r="B474" s="162" t="s">
        <v>152</v>
      </c>
      <c r="C474" s="165" t="s">
        <v>153</v>
      </c>
    </row>
    <row r="475" ht="19.5" customHeight="1" spans="1:3">
      <c r="A475" s="161">
        <v>2070304</v>
      </c>
      <c r="B475" s="162" t="s">
        <v>460</v>
      </c>
      <c r="C475" s="165">
        <v>138</v>
      </c>
    </row>
    <row r="476" ht="19.5" customHeight="1" spans="1:3">
      <c r="A476" s="161">
        <v>2070305</v>
      </c>
      <c r="B476" s="162" t="s">
        <v>461</v>
      </c>
      <c r="C476" s="165" t="s">
        <v>153</v>
      </c>
    </row>
    <row r="477" ht="19.5" customHeight="1" spans="1:3">
      <c r="A477" s="161">
        <v>2070306</v>
      </c>
      <c r="B477" s="162" t="s">
        <v>462</v>
      </c>
      <c r="C477" s="165" t="s">
        <v>153</v>
      </c>
    </row>
    <row r="478" ht="19.5" customHeight="1" spans="1:3">
      <c r="A478" s="161">
        <v>2070307</v>
      </c>
      <c r="B478" s="162" t="s">
        <v>463</v>
      </c>
      <c r="C478" s="165" t="s">
        <v>153</v>
      </c>
    </row>
    <row r="479" ht="19.5" customHeight="1" spans="1:3">
      <c r="A479" s="161">
        <v>2070308</v>
      </c>
      <c r="B479" s="162" t="s">
        <v>464</v>
      </c>
      <c r="C479" s="165" t="s">
        <v>153</v>
      </c>
    </row>
    <row r="480" ht="19.5" customHeight="1" spans="1:3">
      <c r="A480" s="161">
        <v>2070309</v>
      </c>
      <c r="B480" s="162" t="s">
        <v>465</v>
      </c>
      <c r="C480" s="165" t="s">
        <v>153</v>
      </c>
    </row>
    <row r="481" ht="19.5" customHeight="1" spans="1:3">
      <c r="A481" s="161">
        <v>2070399</v>
      </c>
      <c r="B481" s="162" t="s">
        <v>466</v>
      </c>
      <c r="C481" s="165">
        <v>10</v>
      </c>
    </row>
    <row r="482" ht="19.5" customHeight="1" spans="1:3">
      <c r="A482" s="161">
        <v>20706</v>
      </c>
      <c r="B482" s="162" t="s">
        <v>467</v>
      </c>
      <c r="C482" s="163">
        <f>SUM(C483:C490)</f>
        <v>5</v>
      </c>
    </row>
    <row r="483" ht="19.5" customHeight="1" spans="1:3">
      <c r="A483" s="161">
        <v>2070601</v>
      </c>
      <c r="B483" s="162" t="s">
        <v>150</v>
      </c>
      <c r="C483" s="165" t="s">
        <v>153</v>
      </c>
    </row>
    <row r="484" ht="19.5" customHeight="1" spans="1:3">
      <c r="A484" s="161">
        <v>2070602</v>
      </c>
      <c r="B484" s="162" t="s">
        <v>151</v>
      </c>
      <c r="C484" s="165" t="s">
        <v>153</v>
      </c>
    </row>
    <row r="485" ht="19.5" customHeight="1" spans="1:3">
      <c r="A485" s="161">
        <v>2070603</v>
      </c>
      <c r="B485" s="162" t="s">
        <v>152</v>
      </c>
      <c r="C485" s="165" t="s">
        <v>153</v>
      </c>
    </row>
    <row r="486" ht="19.5" customHeight="1" spans="1:3">
      <c r="A486" s="161">
        <v>2070604</v>
      </c>
      <c r="B486" s="162" t="s">
        <v>468</v>
      </c>
      <c r="C486" s="165" t="s">
        <v>153</v>
      </c>
    </row>
    <row r="487" ht="19.5" customHeight="1" spans="1:3">
      <c r="A487" s="161">
        <v>2070605</v>
      </c>
      <c r="B487" s="162" t="s">
        <v>469</v>
      </c>
      <c r="C487" s="165" t="s">
        <v>153</v>
      </c>
    </row>
    <row r="488" ht="19.5" customHeight="1" spans="1:3">
      <c r="A488" s="161">
        <v>2070606</v>
      </c>
      <c r="B488" s="162" t="s">
        <v>470</v>
      </c>
      <c r="C488" s="165" t="s">
        <v>153</v>
      </c>
    </row>
    <row r="489" ht="19.5" customHeight="1" spans="1:3">
      <c r="A489" s="161">
        <v>2070607</v>
      </c>
      <c r="B489" s="162" t="s">
        <v>471</v>
      </c>
      <c r="C489" s="165">
        <v>4</v>
      </c>
    </row>
    <row r="490" ht="19.5" customHeight="1" spans="1:3">
      <c r="A490" s="161">
        <v>2070699</v>
      </c>
      <c r="B490" s="162" t="s">
        <v>472</v>
      </c>
      <c r="C490" s="165">
        <v>1</v>
      </c>
    </row>
    <row r="491" ht="19.5" customHeight="1" spans="1:3">
      <c r="A491" s="161">
        <v>20708</v>
      </c>
      <c r="B491" s="162" t="s">
        <v>473</v>
      </c>
      <c r="C491" s="163">
        <f>SUM(C492:C498)</f>
        <v>0</v>
      </c>
    </row>
    <row r="492" ht="19.5" customHeight="1" spans="1:3">
      <c r="A492" s="161">
        <v>2070801</v>
      </c>
      <c r="B492" s="162" t="s">
        <v>150</v>
      </c>
      <c r="C492" s="165" t="s">
        <v>153</v>
      </c>
    </row>
    <row r="493" ht="19.5" customHeight="1" spans="1:3">
      <c r="A493" s="161">
        <v>2070802</v>
      </c>
      <c r="B493" s="162" t="s">
        <v>151</v>
      </c>
      <c r="C493" s="165" t="s">
        <v>153</v>
      </c>
    </row>
    <row r="494" ht="19.5" customHeight="1" spans="1:3">
      <c r="A494" s="161">
        <v>2070803</v>
      </c>
      <c r="B494" s="162" t="s">
        <v>152</v>
      </c>
      <c r="C494" s="165" t="s">
        <v>153</v>
      </c>
    </row>
    <row r="495" ht="19.5" customHeight="1" spans="1:3">
      <c r="A495" s="161">
        <v>2070806</v>
      </c>
      <c r="B495" s="162" t="s">
        <v>474</v>
      </c>
      <c r="C495" s="165" t="s">
        <v>153</v>
      </c>
    </row>
    <row r="496" ht="19.5" customHeight="1" spans="1:3">
      <c r="A496" s="161">
        <v>2070807</v>
      </c>
      <c r="B496" s="162" t="s">
        <v>475</v>
      </c>
      <c r="C496" s="165" t="s">
        <v>153</v>
      </c>
    </row>
    <row r="497" ht="19.5" customHeight="1" spans="1:3">
      <c r="A497" s="161">
        <v>2070808</v>
      </c>
      <c r="B497" s="162" t="s">
        <v>476</v>
      </c>
      <c r="C497" s="165" t="s">
        <v>153</v>
      </c>
    </row>
    <row r="498" ht="19.5" customHeight="1" spans="1:3">
      <c r="A498" s="161">
        <v>2070899</v>
      </c>
      <c r="B498" s="162" t="s">
        <v>477</v>
      </c>
      <c r="C498" s="165" t="s">
        <v>153</v>
      </c>
    </row>
    <row r="499" ht="19.5" customHeight="1" spans="1:3">
      <c r="A499" s="161">
        <v>20799</v>
      </c>
      <c r="B499" s="162" t="s">
        <v>478</v>
      </c>
      <c r="C499" s="163">
        <f>SUM(C500:C502)</f>
        <v>686</v>
      </c>
    </row>
    <row r="500" ht="19.5" customHeight="1" spans="1:3">
      <c r="A500" s="161">
        <v>2079902</v>
      </c>
      <c r="B500" s="162" t="s">
        <v>479</v>
      </c>
      <c r="C500" s="165">
        <v>3</v>
      </c>
    </row>
    <row r="501" ht="19.5" customHeight="1" spans="1:3">
      <c r="A501" s="161">
        <v>2079903</v>
      </c>
      <c r="B501" s="162" t="s">
        <v>480</v>
      </c>
      <c r="C501" s="165" t="s">
        <v>153</v>
      </c>
    </row>
    <row r="502" ht="19.5" customHeight="1" spans="1:3">
      <c r="A502" s="161">
        <v>2079999</v>
      </c>
      <c r="B502" s="162" t="s">
        <v>481</v>
      </c>
      <c r="C502" s="165">
        <v>683</v>
      </c>
    </row>
    <row r="503" ht="19.5" customHeight="1" spans="1:3">
      <c r="A503" s="161">
        <v>208</v>
      </c>
      <c r="B503" s="162" t="s">
        <v>482</v>
      </c>
      <c r="C503" s="163">
        <f>SUM(C504,C523,C531,C533,C542,C546,C556,C565,C572,C580,C589,C594,C597,C600,C603,C606,C609,C613,C617,C625,C628)</f>
        <v>47497</v>
      </c>
    </row>
    <row r="504" ht="19.5" customHeight="1" spans="1:3">
      <c r="A504" s="161">
        <v>20801</v>
      </c>
      <c r="B504" s="162" t="s">
        <v>483</v>
      </c>
      <c r="C504" s="163">
        <f>SUM(C505:C522)</f>
        <v>1518</v>
      </c>
    </row>
    <row r="505" ht="19.5" customHeight="1" spans="1:3">
      <c r="A505" s="161">
        <v>2080101</v>
      </c>
      <c r="B505" s="162" t="s">
        <v>150</v>
      </c>
      <c r="C505" s="165">
        <v>624</v>
      </c>
    </row>
    <row r="506" ht="19.5" customHeight="1" spans="1:3">
      <c r="A506" s="161">
        <v>2080102</v>
      </c>
      <c r="B506" s="162" t="s">
        <v>151</v>
      </c>
      <c r="C506" s="165">
        <v>37</v>
      </c>
    </row>
    <row r="507" ht="19.5" customHeight="1" spans="1:3">
      <c r="A507" s="161">
        <v>2080103</v>
      </c>
      <c r="B507" s="162" t="s">
        <v>152</v>
      </c>
      <c r="C507" s="165" t="s">
        <v>153</v>
      </c>
    </row>
    <row r="508" ht="19.5" customHeight="1" spans="1:3">
      <c r="A508" s="161">
        <v>2080104</v>
      </c>
      <c r="B508" s="162" t="s">
        <v>484</v>
      </c>
      <c r="C508" s="165" t="s">
        <v>153</v>
      </c>
    </row>
    <row r="509" ht="19.5" customHeight="1" spans="1:3">
      <c r="A509" s="161">
        <v>2080105</v>
      </c>
      <c r="B509" s="162" t="s">
        <v>485</v>
      </c>
      <c r="C509" s="165" t="s">
        <v>153</v>
      </c>
    </row>
    <row r="510" ht="19.5" customHeight="1" spans="1:3">
      <c r="A510" s="161">
        <v>2080106</v>
      </c>
      <c r="B510" s="162" t="s">
        <v>486</v>
      </c>
      <c r="C510" s="165">
        <v>350</v>
      </c>
    </row>
    <row r="511" ht="19.5" customHeight="1" spans="1:3">
      <c r="A511" s="161">
        <v>2080107</v>
      </c>
      <c r="B511" s="162" t="s">
        <v>487</v>
      </c>
      <c r="C511" s="165" t="s">
        <v>153</v>
      </c>
    </row>
    <row r="512" ht="19.5" customHeight="1" spans="1:3">
      <c r="A512" s="161">
        <v>2080108</v>
      </c>
      <c r="B512" s="162" t="s">
        <v>192</v>
      </c>
      <c r="C512" s="165" t="s">
        <v>153</v>
      </c>
    </row>
    <row r="513" ht="19.5" customHeight="1" spans="1:3">
      <c r="A513" s="161">
        <v>2080109</v>
      </c>
      <c r="B513" s="162" t="s">
        <v>488</v>
      </c>
      <c r="C513" s="165">
        <v>469</v>
      </c>
    </row>
    <row r="514" ht="19.5" customHeight="1" spans="1:3">
      <c r="A514" s="161">
        <v>2080110</v>
      </c>
      <c r="B514" s="162" t="s">
        <v>489</v>
      </c>
      <c r="C514" s="165" t="s">
        <v>153</v>
      </c>
    </row>
    <row r="515" ht="19.5" customHeight="1" spans="1:3">
      <c r="A515" s="161">
        <v>2080111</v>
      </c>
      <c r="B515" s="162" t="s">
        <v>490</v>
      </c>
      <c r="C515" s="165" t="s">
        <v>153</v>
      </c>
    </row>
    <row r="516" ht="19.5" customHeight="1" spans="1:3">
      <c r="A516" s="161">
        <v>2080112</v>
      </c>
      <c r="B516" s="162" t="s">
        <v>491</v>
      </c>
      <c r="C516" s="165">
        <v>2</v>
      </c>
    </row>
    <row r="517" ht="19.5" customHeight="1" spans="1:3">
      <c r="A517" s="161">
        <v>2080113</v>
      </c>
      <c r="B517" s="162" t="s">
        <v>492</v>
      </c>
      <c r="C517" s="165" t="s">
        <v>153</v>
      </c>
    </row>
    <row r="518" ht="19.5" customHeight="1" spans="1:3">
      <c r="A518" s="161">
        <v>2080114</v>
      </c>
      <c r="B518" s="162" t="s">
        <v>493</v>
      </c>
      <c r="C518" s="165" t="s">
        <v>153</v>
      </c>
    </row>
    <row r="519" ht="19.5" customHeight="1" spans="1:3">
      <c r="A519" s="161">
        <v>2080115</v>
      </c>
      <c r="B519" s="162" t="s">
        <v>494</v>
      </c>
      <c r="C519" s="165" t="s">
        <v>153</v>
      </c>
    </row>
    <row r="520" ht="19.5" customHeight="1" spans="1:3">
      <c r="A520" s="161">
        <v>2080116</v>
      </c>
      <c r="B520" s="162" t="s">
        <v>495</v>
      </c>
      <c r="C520" s="165" t="s">
        <v>153</v>
      </c>
    </row>
    <row r="521" ht="19.5" customHeight="1" spans="1:3">
      <c r="A521" s="161">
        <v>2080150</v>
      </c>
      <c r="B521" s="162" t="s">
        <v>160</v>
      </c>
      <c r="C521" s="165" t="s">
        <v>153</v>
      </c>
    </row>
    <row r="522" ht="19.5" customHeight="1" spans="1:3">
      <c r="A522" s="161">
        <v>2080199</v>
      </c>
      <c r="B522" s="162" t="s">
        <v>496</v>
      </c>
      <c r="C522" s="165">
        <v>36</v>
      </c>
    </row>
    <row r="523" ht="19.5" customHeight="1" spans="1:3">
      <c r="A523" s="161">
        <v>20802</v>
      </c>
      <c r="B523" s="162" t="s">
        <v>497</v>
      </c>
      <c r="C523" s="163">
        <f>SUM(C524:C530)</f>
        <v>1399</v>
      </c>
    </row>
    <row r="524" ht="19.5" customHeight="1" spans="1:3">
      <c r="A524" s="161">
        <v>2080201</v>
      </c>
      <c r="B524" s="162" t="s">
        <v>150</v>
      </c>
      <c r="C524" s="165">
        <v>524</v>
      </c>
    </row>
    <row r="525" ht="19.5" customHeight="1" spans="1:3">
      <c r="A525" s="161">
        <v>2080202</v>
      </c>
      <c r="B525" s="162" t="s">
        <v>151</v>
      </c>
      <c r="C525" s="165">
        <v>11</v>
      </c>
    </row>
    <row r="526" ht="19.5" customHeight="1" spans="1:3">
      <c r="A526" s="161">
        <v>2080203</v>
      </c>
      <c r="B526" s="162" t="s">
        <v>152</v>
      </c>
      <c r="C526" s="165" t="s">
        <v>153</v>
      </c>
    </row>
    <row r="527" ht="19.5" customHeight="1" spans="1:3">
      <c r="A527" s="161">
        <v>2080206</v>
      </c>
      <c r="B527" s="162" t="s">
        <v>498</v>
      </c>
      <c r="C527" s="165" t="s">
        <v>153</v>
      </c>
    </row>
    <row r="528" ht="19.5" customHeight="1" spans="1:3">
      <c r="A528" s="161">
        <v>2080207</v>
      </c>
      <c r="B528" s="162" t="s">
        <v>499</v>
      </c>
      <c r="C528" s="165" t="s">
        <v>153</v>
      </c>
    </row>
    <row r="529" ht="19.5" customHeight="1" spans="1:3">
      <c r="A529" s="161">
        <v>2080208</v>
      </c>
      <c r="B529" s="162" t="s">
        <v>500</v>
      </c>
      <c r="C529" s="165">
        <v>726</v>
      </c>
    </row>
    <row r="530" ht="19.5" customHeight="1" spans="1:3">
      <c r="A530" s="161">
        <v>2080299</v>
      </c>
      <c r="B530" s="162" t="s">
        <v>501</v>
      </c>
      <c r="C530" s="165">
        <v>138</v>
      </c>
    </row>
    <row r="531" ht="19.5" customHeight="1" spans="1:3">
      <c r="A531" s="161">
        <v>20804</v>
      </c>
      <c r="B531" s="162" t="s">
        <v>502</v>
      </c>
      <c r="C531" s="163" t="str">
        <f>C532</f>
        <v/>
      </c>
    </row>
    <row r="532" ht="19.5" customHeight="1" spans="1:3">
      <c r="A532" s="161">
        <v>2080402</v>
      </c>
      <c r="B532" s="162" t="s">
        <v>503</v>
      </c>
      <c r="C532" s="165" t="s">
        <v>153</v>
      </c>
    </row>
    <row r="533" ht="19.5" customHeight="1" spans="1:3">
      <c r="A533" s="161">
        <v>20805</v>
      </c>
      <c r="B533" s="162" t="s">
        <v>504</v>
      </c>
      <c r="C533" s="163">
        <f>SUM(C534:C541)</f>
        <v>26289</v>
      </c>
    </row>
    <row r="534" ht="19.5" customHeight="1" spans="1:3">
      <c r="A534" s="161">
        <v>2080501</v>
      </c>
      <c r="B534" s="162" t="s">
        <v>505</v>
      </c>
      <c r="C534" s="165">
        <v>860</v>
      </c>
    </row>
    <row r="535" ht="19.5" customHeight="1" spans="1:3">
      <c r="A535" s="161">
        <v>2080502</v>
      </c>
      <c r="B535" s="162" t="s">
        <v>506</v>
      </c>
      <c r="C535" s="165">
        <v>66</v>
      </c>
    </row>
    <row r="536" ht="19.5" customHeight="1" spans="1:3">
      <c r="A536" s="161">
        <v>2080503</v>
      </c>
      <c r="B536" s="162" t="s">
        <v>507</v>
      </c>
      <c r="C536" s="165" t="s">
        <v>153</v>
      </c>
    </row>
    <row r="537" ht="19.5" customHeight="1" spans="1:3">
      <c r="A537" s="161">
        <v>2080505</v>
      </c>
      <c r="B537" s="162" t="s">
        <v>508</v>
      </c>
      <c r="C537" s="165">
        <v>9872</v>
      </c>
    </row>
    <row r="538" ht="19.5" customHeight="1" spans="1:3">
      <c r="A538" s="161">
        <v>2080506</v>
      </c>
      <c r="B538" s="162" t="s">
        <v>509</v>
      </c>
      <c r="C538" s="165">
        <v>3833</v>
      </c>
    </row>
    <row r="539" ht="19.5" customHeight="1" spans="1:3">
      <c r="A539" s="161">
        <v>2080507</v>
      </c>
      <c r="B539" s="162" t="s">
        <v>510</v>
      </c>
      <c r="C539" s="165">
        <v>10458</v>
      </c>
    </row>
    <row r="540" ht="19.5" customHeight="1" spans="1:3">
      <c r="A540" s="161">
        <v>2080508</v>
      </c>
      <c r="B540" s="162" t="s">
        <v>511</v>
      </c>
      <c r="C540" s="165" t="s">
        <v>153</v>
      </c>
    </row>
    <row r="541" ht="19.5" customHeight="1" spans="1:3">
      <c r="A541" s="161">
        <v>2080599</v>
      </c>
      <c r="B541" s="162" t="s">
        <v>512</v>
      </c>
      <c r="C541" s="165">
        <v>1200</v>
      </c>
    </row>
    <row r="542" ht="19.5" customHeight="1" spans="1:3">
      <c r="A542" s="161">
        <v>20806</v>
      </c>
      <c r="B542" s="162" t="s">
        <v>513</v>
      </c>
      <c r="C542" s="163">
        <f>SUM(C543:C545)</f>
        <v>86</v>
      </c>
    </row>
    <row r="543" ht="19.5" customHeight="1" spans="1:3">
      <c r="A543" s="161">
        <v>2080601</v>
      </c>
      <c r="B543" s="162" t="s">
        <v>514</v>
      </c>
      <c r="C543" s="165">
        <v>86</v>
      </c>
    </row>
    <row r="544" ht="19.5" customHeight="1" spans="1:3">
      <c r="A544" s="161">
        <v>2080602</v>
      </c>
      <c r="B544" s="162" t="s">
        <v>515</v>
      </c>
      <c r="C544" s="165" t="s">
        <v>153</v>
      </c>
    </row>
    <row r="545" ht="19.5" customHeight="1" spans="1:3">
      <c r="A545" s="161">
        <v>2080699</v>
      </c>
      <c r="B545" s="162" t="s">
        <v>516</v>
      </c>
      <c r="C545" s="165" t="s">
        <v>153</v>
      </c>
    </row>
    <row r="546" ht="19.5" customHeight="1" spans="1:3">
      <c r="A546" s="161">
        <v>20807</v>
      </c>
      <c r="B546" s="162" t="s">
        <v>517</v>
      </c>
      <c r="C546" s="163">
        <f>SUM(C547:C555)</f>
        <v>3779</v>
      </c>
    </row>
    <row r="547" ht="19.5" customHeight="1" spans="1:3">
      <c r="A547" s="161">
        <v>2080701</v>
      </c>
      <c r="B547" s="162" t="s">
        <v>518</v>
      </c>
      <c r="C547" s="165" t="s">
        <v>153</v>
      </c>
    </row>
    <row r="548" ht="19.5" customHeight="1" spans="1:3">
      <c r="A548" s="161">
        <v>2080702</v>
      </c>
      <c r="B548" s="162" t="s">
        <v>519</v>
      </c>
      <c r="C548" s="165" t="s">
        <v>153</v>
      </c>
    </row>
    <row r="549" ht="19.5" customHeight="1" spans="1:3">
      <c r="A549" s="161">
        <v>2080704</v>
      </c>
      <c r="B549" s="162" t="s">
        <v>520</v>
      </c>
      <c r="C549" s="165" t="s">
        <v>153</v>
      </c>
    </row>
    <row r="550" ht="19.5" customHeight="1" spans="1:3">
      <c r="A550" s="161">
        <v>2080705</v>
      </c>
      <c r="B550" s="162" t="s">
        <v>521</v>
      </c>
      <c r="C550" s="165" t="s">
        <v>153</v>
      </c>
    </row>
    <row r="551" ht="19.5" customHeight="1" spans="1:3">
      <c r="A551" s="161">
        <v>2080709</v>
      </c>
      <c r="B551" s="162" t="s">
        <v>522</v>
      </c>
      <c r="C551" s="165" t="s">
        <v>153</v>
      </c>
    </row>
    <row r="552" ht="19.5" customHeight="1" spans="1:3">
      <c r="A552" s="161">
        <v>2080711</v>
      </c>
      <c r="B552" s="162" t="s">
        <v>523</v>
      </c>
      <c r="C552" s="165" t="s">
        <v>153</v>
      </c>
    </row>
    <row r="553" ht="19.5" customHeight="1" spans="1:3">
      <c r="A553" s="161">
        <v>2080712</v>
      </c>
      <c r="B553" s="162" t="s">
        <v>524</v>
      </c>
      <c r="C553" s="165" t="s">
        <v>153</v>
      </c>
    </row>
    <row r="554" ht="19.5" customHeight="1" spans="1:3">
      <c r="A554" s="161">
        <v>2080713</v>
      </c>
      <c r="B554" s="162" t="s">
        <v>525</v>
      </c>
      <c r="C554" s="165" t="s">
        <v>153</v>
      </c>
    </row>
    <row r="555" ht="19.5" customHeight="1" spans="1:3">
      <c r="A555" s="161">
        <v>2080799</v>
      </c>
      <c r="B555" s="162" t="s">
        <v>526</v>
      </c>
      <c r="C555" s="165">
        <v>3779</v>
      </c>
    </row>
    <row r="556" ht="19.5" customHeight="1" spans="1:3">
      <c r="A556" s="161">
        <v>20808</v>
      </c>
      <c r="B556" s="162" t="s">
        <v>527</v>
      </c>
      <c r="C556" s="163">
        <f>SUM(C557:C564)</f>
        <v>4021</v>
      </c>
    </row>
    <row r="557" ht="19.5" customHeight="1" spans="1:3">
      <c r="A557" s="161">
        <v>2080801</v>
      </c>
      <c r="B557" s="162" t="s">
        <v>528</v>
      </c>
      <c r="C557" s="165" t="s">
        <v>153</v>
      </c>
    </row>
    <row r="558" ht="19.5" customHeight="1" spans="1:3">
      <c r="A558" s="161">
        <v>2080802</v>
      </c>
      <c r="B558" s="162" t="s">
        <v>529</v>
      </c>
      <c r="C558" s="165" t="s">
        <v>153</v>
      </c>
    </row>
    <row r="559" ht="19.5" customHeight="1" spans="1:3">
      <c r="A559" s="161">
        <v>2080803</v>
      </c>
      <c r="B559" s="162" t="s">
        <v>530</v>
      </c>
      <c r="C559" s="165">
        <v>8</v>
      </c>
    </row>
    <row r="560" ht="19.5" customHeight="1" spans="1:3">
      <c r="A560" s="161">
        <v>2080805</v>
      </c>
      <c r="B560" s="162" t="s">
        <v>531</v>
      </c>
      <c r="C560" s="165">
        <v>963</v>
      </c>
    </row>
    <row r="561" ht="19.5" customHeight="1" spans="1:3">
      <c r="A561" s="161">
        <v>2080806</v>
      </c>
      <c r="B561" s="162" t="s">
        <v>532</v>
      </c>
      <c r="C561" s="165" t="s">
        <v>153</v>
      </c>
    </row>
    <row r="562" ht="19.5" customHeight="1" spans="1:3">
      <c r="A562" s="161">
        <v>2080807</v>
      </c>
      <c r="B562" s="162" t="s">
        <v>533</v>
      </c>
      <c r="C562" s="165" t="s">
        <v>153</v>
      </c>
    </row>
    <row r="563" ht="19.5" customHeight="1" spans="1:3">
      <c r="A563" s="161">
        <v>2080808</v>
      </c>
      <c r="B563" s="162" t="s">
        <v>534</v>
      </c>
      <c r="C563" s="165" t="s">
        <v>153</v>
      </c>
    </row>
    <row r="564" ht="19.5" customHeight="1" spans="1:3">
      <c r="A564" s="161">
        <v>2080899</v>
      </c>
      <c r="B564" s="162" t="s">
        <v>535</v>
      </c>
      <c r="C564" s="165">
        <v>3050</v>
      </c>
    </row>
    <row r="565" ht="19.5" customHeight="1" spans="1:3">
      <c r="A565" s="161">
        <v>20809</v>
      </c>
      <c r="B565" s="162" t="s">
        <v>536</v>
      </c>
      <c r="C565" s="174">
        <f>SUM(C566:C571)</f>
        <v>404</v>
      </c>
    </row>
    <row r="566" ht="19.5" customHeight="1" spans="1:3">
      <c r="A566" s="161">
        <v>2080901</v>
      </c>
      <c r="B566" s="162" t="s">
        <v>537</v>
      </c>
      <c r="C566" s="175" t="s">
        <v>153</v>
      </c>
    </row>
    <row r="567" ht="19.5" customHeight="1" spans="1:3">
      <c r="A567" s="161">
        <v>2080902</v>
      </c>
      <c r="B567" s="162" t="s">
        <v>538</v>
      </c>
      <c r="C567" s="165">
        <v>52</v>
      </c>
    </row>
    <row r="568" ht="19.5" customHeight="1" spans="1:3">
      <c r="A568" s="161">
        <v>2080903</v>
      </c>
      <c r="B568" s="162" t="s">
        <v>539</v>
      </c>
      <c r="C568" s="165">
        <v>2</v>
      </c>
    </row>
    <row r="569" ht="19.5" customHeight="1" spans="1:3">
      <c r="A569" s="161">
        <v>2080904</v>
      </c>
      <c r="B569" s="162" t="s">
        <v>540</v>
      </c>
      <c r="C569" s="165" t="s">
        <v>153</v>
      </c>
    </row>
    <row r="570" ht="19.5" customHeight="1" spans="1:3">
      <c r="A570" s="161">
        <v>2080905</v>
      </c>
      <c r="B570" s="162" t="s">
        <v>541</v>
      </c>
      <c r="C570" s="165">
        <v>167</v>
      </c>
    </row>
    <row r="571" ht="19.5" customHeight="1" spans="1:3">
      <c r="A571" s="161">
        <v>2080999</v>
      </c>
      <c r="B571" s="162" t="s">
        <v>542</v>
      </c>
      <c r="C571" s="165">
        <v>183</v>
      </c>
    </row>
    <row r="572" ht="19.5" customHeight="1" spans="1:3">
      <c r="A572" s="161">
        <v>20810</v>
      </c>
      <c r="B572" s="162" t="s">
        <v>543</v>
      </c>
      <c r="C572" s="174">
        <f>SUM(C573:C579)</f>
        <v>376</v>
      </c>
    </row>
    <row r="573" ht="19.5" customHeight="1" spans="1:3">
      <c r="A573" s="161">
        <v>2081001</v>
      </c>
      <c r="B573" s="162" t="s">
        <v>544</v>
      </c>
      <c r="C573" s="165">
        <v>230</v>
      </c>
    </row>
    <row r="574" ht="19.5" customHeight="1" spans="1:3">
      <c r="A574" s="161">
        <v>2081002</v>
      </c>
      <c r="B574" s="162" t="s">
        <v>545</v>
      </c>
      <c r="C574" s="175">
        <v>4</v>
      </c>
    </row>
    <row r="575" ht="19.5" customHeight="1" spans="1:3">
      <c r="A575" s="161">
        <v>2081003</v>
      </c>
      <c r="B575" s="162" t="s">
        <v>546</v>
      </c>
      <c r="C575" s="165" t="s">
        <v>153</v>
      </c>
    </row>
    <row r="576" ht="19.5" customHeight="1" spans="1:3">
      <c r="A576" s="161">
        <v>2081004</v>
      </c>
      <c r="B576" s="162" t="s">
        <v>547</v>
      </c>
      <c r="C576" s="165">
        <v>6</v>
      </c>
    </row>
    <row r="577" ht="19.5" customHeight="1" spans="1:3">
      <c r="A577" s="161">
        <v>2081005</v>
      </c>
      <c r="B577" s="162" t="s">
        <v>548</v>
      </c>
      <c r="C577" s="165">
        <v>134</v>
      </c>
    </row>
    <row r="578" ht="19.5" customHeight="1" spans="1:3">
      <c r="A578" s="161">
        <v>2081006</v>
      </c>
      <c r="B578" s="162" t="s">
        <v>549</v>
      </c>
      <c r="C578" s="165" t="s">
        <v>153</v>
      </c>
    </row>
    <row r="579" ht="19.5" customHeight="1" spans="1:3">
      <c r="A579" s="161">
        <v>2081099</v>
      </c>
      <c r="B579" s="162" t="s">
        <v>550</v>
      </c>
      <c r="C579" s="165">
        <v>2</v>
      </c>
    </row>
    <row r="580" ht="19.5" customHeight="1" spans="1:3">
      <c r="A580" s="161">
        <v>20811</v>
      </c>
      <c r="B580" s="162" t="s">
        <v>551</v>
      </c>
      <c r="C580" s="163">
        <f>SUM(C581:C588)</f>
        <v>679</v>
      </c>
    </row>
    <row r="581" ht="19.5" customHeight="1" spans="1:3">
      <c r="A581" s="161">
        <v>2081101</v>
      </c>
      <c r="B581" s="162" t="s">
        <v>150</v>
      </c>
      <c r="C581" s="165">
        <v>113</v>
      </c>
    </row>
    <row r="582" ht="19.5" customHeight="1" spans="1:3">
      <c r="A582" s="161">
        <v>2081102</v>
      </c>
      <c r="B582" s="162" t="s">
        <v>151</v>
      </c>
      <c r="C582" s="165">
        <v>6</v>
      </c>
    </row>
    <row r="583" ht="19.5" customHeight="1" spans="1:3">
      <c r="A583" s="161">
        <v>2081103</v>
      </c>
      <c r="B583" s="162" t="s">
        <v>152</v>
      </c>
      <c r="C583" s="165" t="s">
        <v>153</v>
      </c>
    </row>
    <row r="584" ht="19.5" customHeight="1" spans="1:3">
      <c r="A584" s="161">
        <v>2081104</v>
      </c>
      <c r="B584" s="162" t="s">
        <v>552</v>
      </c>
      <c r="C584" s="165">
        <v>70</v>
      </c>
    </row>
    <row r="585" ht="19.5" customHeight="1" spans="1:3">
      <c r="A585" s="161">
        <v>2081105</v>
      </c>
      <c r="B585" s="162" t="s">
        <v>553</v>
      </c>
      <c r="C585" s="165">
        <v>73</v>
      </c>
    </row>
    <row r="586" ht="19.5" customHeight="1" spans="1:3">
      <c r="A586" s="161">
        <v>2081106</v>
      </c>
      <c r="B586" s="162" t="s">
        <v>554</v>
      </c>
      <c r="C586" s="165">
        <v>3</v>
      </c>
    </row>
    <row r="587" ht="19.5" customHeight="1" spans="1:3">
      <c r="A587" s="161">
        <v>2081107</v>
      </c>
      <c r="B587" s="162" t="s">
        <v>555</v>
      </c>
      <c r="C587" s="165">
        <v>238</v>
      </c>
    </row>
    <row r="588" ht="19.5" customHeight="1" spans="1:3">
      <c r="A588" s="161">
        <v>2081199</v>
      </c>
      <c r="B588" s="162" t="s">
        <v>556</v>
      </c>
      <c r="C588" s="165">
        <v>176</v>
      </c>
    </row>
    <row r="589" ht="19.5" customHeight="1" spans="1:3">
      <c r="A589" s="161">
        <v>20816</v>
      </c>
      <c r="B589" s="162" t="s">
        <v>557</v>
      </c>
      <c r="C589" s="163">
        <f>SUM(C590:C593)</f>
        <v>135</v>
      </c>
    </row>
    <row r="590" ht="19.5" customHeight="1" spans="1:3">
      <c r="A590" s="161">
        <v>2081601</v>
      </c>
      <c r="B590" s="162" t="s">
        <v>150</v>
      </c>
      <c r="C590" s="165">
        <v>134</v>
      </c>
    </row>
    <row r="591" ht="19.5" customHeight="1" spans="1:3">
      <c r="A591" s="161">
        <v>2081602</v>
      </c>
      <c r="B591" s="162" t="s">
        <v>151</v>
      </c>
      <c r="C591" s="165">
        <v>1</v>
      </c>
    </row>
    <row r="592" ht="19.5" customHeight="1" spans="1:3">
      <c r="A592" s="161">
        <v>2081603</v>
      </c>
      <c r="B592" s="162" t="s">
        <v>152</v>
      </c>
      <c r="C592" s="165" t="s">
        <v>153</v>
      </c>
    </row>
    <row r="593" ht="19.5" customHeight="1" spans="1:3">
      <c r="A593" s="161">
        <v>2081699</v>
      </c>
      <c r="B593" s="162" t="s">
        <v>558</v>
      </c>
      <c r="C593" s="165" t="s">
        <v>153</v>
      </c>
    </row>
    <row r="594" ht="19.5" customHeight="1" spans="1:3">
      <c r="A594" s="161">
        <v>20819</v>
      </c>
      <c r="B594" s="162" t="s">
        <v>559</v>
      </c>
      <c r="C594" s="163">
        <f>SUM(C595:C596)</f>
        <v>3109</v>
      </c>
    </row>
    <row r="595" ht="19.5" customHeight="1" spans="1:3">
      <c r="A595" s="161">
        <v>2081901</v>
      </c>
      <c r="B595" s="162" t="s">
        <v>560</v>
      </c>
      <c r="C595" s="165">
        <v>3109</v>
      </c>
    </row>
    <row r="596" ht="19.5" customHeight="1" spans="1:3">
      <c r="A596" s="161">
        <v>2081902</v>
      </c>
      <c r="B596" s="162" t="s">
        <v>561</v>
      </c>
      <c r="C596" s="165" t="s">
        <v>153</v>
      </c>
    </row>
    <row r="597" ht="19.5" customHeight="1" spans="1:3">
      <c r="A597" s="161">
        <v>20820</v>
      </c>
      <c r="B597" s="162" t="s">
        <v>562</v>
      </c>
      <c r="C597" s="163">
        <f>SUM(C598:C599)</f>
        <v>0</v>
      </c>
    </row>
    <row r="598" ht="19.5" customHeight="1" spans="1:3">
      <c r="A598" s="161">
        <v>2082001</v>
      </c>
      <c r="B598" s="162" t="s">
        <v>563</v>
      </c>
      <c r="C598" s="165" t="s">
        <v>153</v>
      </c>
    </row>
    <row r="599" ht="19.5" customHeight="1" spans="1:3">
      <c r="A599" s="161">
        <v>2082002</v>
      </c>
      <c r="B599" s="162" t="s">
        <v>564</v>
      </c>
      <c r="C599" s="165" t="s">
        <v>153</v>
      </c>
    </row>
    <row r="600" ht="19.5" customHeight="1" spans="1:3">
      <c r="A600" s="161">
        <v>20821</v>
      </c>
      <c r="B600" s="162" t="s">
        <v>565</v>
      </c>
      <c r="C600" s="163">
        <f>SUM(C601:C602)</f>
        <v>215</v>
      </c>
    </row>
    <row r="601" ht="19.5" customHeight="1" spans="1:3">
      <c r="A601" s="161">
        <v>2082101</v>
      </c>
      <c r="B601" s="162" t="s">
        <v>566</v>
      </c>
      <c r="C601" s="165" t="s">
        <v>153</v>
      </c>
    </row>
    <row r="602" ht="19.5" customHeight="1" spans="1:3">
      <c r="A602" s="161">
        <v>2082102</v>
      </c>
      <c r="B602" s="162" t="s">
        <v>567</v>
      </c>
      <c r="C602" s="165">
        <v>215</v>
      </c>
    </row>
    <row r="603" ht="19.5" customHeight="1" spans="1:3">
      <c r="A603" s="161">
        <v>20824</v>
      </c>
      <c r="B603" s="162" t="s">
        <v>568</v>
      </c>
      <c r="C603" s="163">
        <f>SUM(C604:C605)</f>
        <v>0</v>
      </c>
    </row>
    <row r="604" ht="19.5" customHeight="1" spans="1:3">
      <c r="A604" s="161">
        <v>2082401</v>
      </c>
      <c r="B604" s="162" t="s">
        <v>569</v>
      </c>
      <c r="C604" s="165" t="s">
        <v>153</v>
      </c>
    </row>
    <row r="605" ht="19.5" customHeight="1" spans="1:3">
      <c r="A605" s="161">
        <v>2082402</v>
      </c>
      <c r="B605" s="162" t="s">
        <v>570</v>
      </c>
      <c r="C605" s="165" t="s">
        <v>153</v>
      </c>
    </row>
    <row r="606" ht="19.5" customHeight="1" spans="1:3">
      <c r="A606" s="161">
        <v>20825</v>
      </c>
      <c r="B606" s="162" t="s">
        <v>571</v>
      </c>
      <c r="C606" s="163">
        <f>SUM(C607:C608)</f>
        <v>45</v>
      </c>
    </row>
    <row r="607" ht="19.5" customHeight="1" spans="1:3">
      <c r="A607" s="161">
        <v>2082501</v>
      </c>
      <c r="B607" s="162" t="s">
        <v>572</v>
      </c>
      <c r="C607" s="165" t="s">
        <v>153</v>
      </c>
    </row>
    <row r="608" ht="19.5" customHeight="1" spans="1:3">
      <c r="A608" s="161">
        <v>2082502</v>
      </c>
      <c r="B608" s="162" t="s">
        <v>573</v>
      </c>
      <c r="C608" s="165">
        <v>45</v>
      </c>
    </row>
    <row r="609" ht="19.5" customHeight="1" spans="1:3">
      <c r="A609" s="161">
        <v>20826</v>
      </c>
      <c r="B609" s="162" t="s">
        <v>574</v>
      </c>
      <c r="C609" s="163">
        <f>SUM(C610:C612)</f>
        <v>3685</v>
      </c>
    </row>
    <row r="610" ht="19.5" customHeight="1" spans="1:3">
      <c r="A610" s="161">
        <v>2082601</v>
      </c>
      <c r="B610" s="162" t="s">
        <v>575</v>
      </c>
      <c r="C610" s="165">
        <v>280</v>
      </c>
    </row>
    <row r="611" ht="19.5" customHeight="1" spans="1:3">
      <c r="A611" s="161">
        <v>2082602</v>
      </c>
      <c r="B611" s="162" t="s">
        <v>576</v>
      </c>
      <c r="C611" s="165">
        <v>3405</v>
      </c>
    </row>
    <row r="612" ht="19.5" customHeight="1" spans="1:3">
      <c r="A612" s="161">
        <v>2082699</v>
      </c>
      <c r="B612" s="162" t="s">
        <v>577</v>
      </c>
      <c r="C612" s="165" t="s">
        <v>153</v>
      </c>
    </row>
    <row r="613" ht="19.5" customHeight="1" spans="1:3">
      <c r="A613" s="161">
        <v>20827</v>
      </c>
      <c r="B613" s="162" t="s">
        <v>578</v>
      </c>
      <c r="C613" s="163">
        <f>SUM(C614:C616)</f>
        <v>0</v>
      </c>
    </row>
    <row r="614" ht="19.5" customHeight="1" spans="1:3">
      <c r="A614" s="161">
        <v>2082701</v>
      </c>
      <c r="B614" s="162" t="s">
        <v>579</v>
      </c>
      <c r="C614" s="165" t="s">
        <v>153</v>
      </c>
    </row>
    <row r="615" ht="19.5" customHeight="1" spans="1:3">
      <c r="A615" s="161">
        <v>2082702</v>
      </c>
      <c r="B615" s="162" t="s">
        <v>580</v>
      </c>
      <c r="C615" s="165" t="s">
        <v>153</v>
      </c>
    </row>
    <row r="616" ht="19.5" customHeight="1" spans="1:3">
      <c r="A616" s="161">
        <v>2082799</v>
      </c>
      <c r="B616" s="162" t="s">
        <v>581</v>
      </c>
      <c r="C616" s="165" t="s">
        <v>153</v>
      </c>
    </row>
    <row r="617" ht="19.5" customHeight="1" spans="1:3">
      <c r="A617" s="161">
        <v>20828</v>
      </c>
      <c r="B617" s="176" t="s">
        <v>582</v>
      </c>
      <c r="C617" s="163">
        <f>SUM(C618:C624)</f>
        <v>344</v>
      </c>
    </row>
    <row r="618" ht="19.5" customHeight="1" spans="1:3">
      <c r="A618" s="161">
        <v>2082801</v>
      </c>
      <c r="B618" s="162" t="s">
        <v>150</v>
      </c>
      <c r="C618" s="175">
        <v>223</v>
      </c>
    </row>
    <row r="619" ht="19.5" customHeight="1" spans="1:3">
      <c r="A619" s="161">
        <v>2082802</v>
      </c>
      <c r="B619" s="162" t="s">
        <v>151</v>
      </c>
      <c r="C619" s="165">
        <v>87</v>
      </c>
    </row>
    <row r="620" ht="19.5" customHeight="1" spans="1:3">
      <c r="A620" s="161">
        <v>2082803</v>
      </c>
      <c r="B620" s="162" t="s">
        <v>152</v>
      </c>
      <c r="C620" s="165" t="s">
        <v>153</v>
      </c>
    </row>
    <row r="621" ht="19.5" customHeight="1" spans="1:3">
      <c r="A621" s="161">
        <v>2082804</v>
      </c>
      <c r="B621" s="162" t="s">
        <v>583</v>
      </c>
      <c r="C621" s="165" t="s">
        <v>153</v>
      </c>
    </row>
    <row r="622" ht="19.5" customHeight="1" spans="1:3">
      <c r="A622" s="161">
        <v>2082805</v>
      </c>
      <c r="B622" s="162" t="s">
        <v>584</v>
      </c>
      <c r="C622" s="165" t="s">
        <v>153</v>
      </c>
    </row>
    <row r="623" ht="19.5" customHeight="1" spans="1:3">
      <c r="A623" s="161">
        <v>2082850</v>
      </c>
      <c r="B623" s="162" t="s">
        <v>160</v>
      </c>
      <c r="C623" s="165" t="s">
        <v>153</v>
      </c>
    </row>
    <row r="624" ht="19.5" customHeight="1" spans="1:3">
      <c r="A624" s="161">
        <v>2082899</v>
      </c>
      <c r="B624" s="162" t="s">
        <v>585</v>
      </c>
      <c r="C624" s="165">
        <v>34</v>
      </c>
    </row>
    <row r="625" ht="19.5" customHeight="1" spans="1:3">
      <c r="A625" s="161">
        <v>20830</v>
      </c>
      <c r="B625" s="162" t="s">
        <v>586</v>
      </c>
      <c r="C625" s="163">
        <f>SUM(C626:C627)</f>
        <v>23</v>
      </c>
    </row>
    <row r="626" ht="19.5" customHeight="1" spans="1:3">
      <c r="A626" s="161">
        <v>2083001</v>
      </c>
      <c r="B626" s="162" t="s">
        <v>587</v>
      </c>
      <c r="C626" s="165">
        <v>23</v>
      </c>
    </row>
    <row r="627" ht="19.5" customHeight="1" spans="1:3">
      <c r="A627" s="161">
        <v>2083099</v>
      </c>
      <c r="B627" s="162" t="s">
        <v>588</v>
      </c>
      <c r="C627" s="165" t="s">
        <v>153</v>
      </c>
    </row>
    <row r="628" ht="19.5" customHeight="1" spans="1:3">
      <c r="A628" s="161">
        <v>2089999</v>
      </c>
      <c r="B628" s="162" t="s">
        <v>589</v>
      </c>
      <c r="C628" s="163">
        <v>1390</v>
      </c>
    </row>
    <row r="629" ht="19.5" customHeight="1" spans="1:3">
      <c r="A629" s="161">
        <v>210</v>
      </c>
      <c r="B629" s="162" t="s">
        <v>590</v>
      </c>
      <c r="C629" s="163">
        <f>SUM(C630,C635,C650,C654,C666,C669,C673,C678,C682,C686,C689,C698,C699)</f>
        <v>37117</v>
      </c>
    </row>
    <row r="630" ht="19.5" customHeight="1" spans="1:3">
      <c r="A630" s="161">
        <v>21001</v>
      </c>
      <c r="B630" s="162" t="s">
        <v>591</v>
      </c>
      <c r="C630" s="163">
        <f>SUM(C631:C634)</f>
        <v>828</v>
      </c>
    </row>
    <row r="631" ht="19.5" customHeight="1" spans="1:3">
      <c r="A631" s="161">
        <v>2100101</v>
      </c>
      <c r="B631" s="162" t="s">
        <v>150</v>
      </c>
      <c r="C631" s="165">
        <v>600</v>
      </c>
    </row>
    <row r="632" ht="19.5" customHeight="1" spans="1:3">
      <c r="A632" s="161">
        <v>2100102</v>
      </c>
      <c r="B632" s="162" t="s">
        <v>151</v>
      </c>
      <c r="C632" s="165">
        <v>103</v>
      </c>
    </row>
    <row r="633" ht="19.5" customHeight="1" spans="1:3">
      <c r="A633" s="161">
        <v>2100103</v>
      </c>
      <c r="B633" s="162" t="s">
        <v>152</v>
      </c>
      <c r="C633" s="165" t="s">
        <v>153</v>
      </c>
    </row>
    <row r="634" ht="19.5" customHeight="1" spans="1:3">
      <c r="A634" s="161">
        <v>2100199</v>
      </c>
      <c r="B634" s="162" t="s">
        <v>592</v>
      </c>
      <c r="C634" s="165">
        <v>125</v>
      </c>
    </row>
    <row r="635" ht="19.5" customHeight="1" spans="1:3">
      <c r="A635" s="161">
        <v>21002</v>
      </c>
      <c r="B635" s="162" t="s">
        <v>593</v>
      </c>
      <c r="C635" s="163">
        <f>SUM(C636:C649)</f>
        <v>100</v>
      </c>
    </row>
    <row r="636" ht="19.5" customHeight="1" spans="1:3">
      <c r="A636" s="161">
        <v>2100201</v>
      </c>
      <c r="B636" s="162" t="s">
        <v>594</v>
      </c>
      <c r="C636" s="165" t="s">
        <v>153</v>
      </c>
    </row>
    <row r="637" ht="19.5" customHeight="1" spans="1:3">
      <c r="A637" s="161">
        <v>2100202</v>
      </c>
      <c r="B637" s="162" t="s">
        <v>595</v>
      </c>
      <c r="C637" s="165" t="s">
        <v>153</v>
      </c>
    </row>
    <row r="638" ht="19.5" customHeight="1" spans="1:3">
      <c r="A638" s="161">
        <v>2100203</v>
      </c>
      <c r="B638" s="162" t="s">
        <v>596</v>
      </c>
      <c r="C638" s="165" t="s">
        <v>153</v>
      </c>
    </row>
    <row r="639" ht="19.5" customHeight="1" spans="1:3">
      <c r="A639" s="161">
        <v>2100204</v>
      </c>
      <c r="B639" s="162" t="s">
        <v>597</v>
      </c>
      <c r="C639" s="175" t="s">
        <v>153</v>
      </c>
    </row>
    <row r="640" ht="19.5" customHeight="1" spans="1:3">
      <c r="A640" s="161">
        <v>2100205</v>
      </c>
      <c r="B640" s="162" t="s">
        <v>598</v>
      </c>
      <c r="C640" s="175" t="s">
        <v>153</v>
      </c>
    </row>
    <row r="641" ht="19.5" customHeight="1" spans="1:3">
      <c r="A641" s="161">
        <v>2100206</v>
      </c>
      <c r="B641" s="162" t="s">
        <v>599</v>
      </c>
      <c r="C641" s="175" t="s">
        <v>153</v>
      </c>
    </row>
    <row r="642" ht="19.5" customHeight="1" spans="1:3">
      <c r="A642" s="161">
        <v>2100207</v>
      </c>
      <c r="B642" s="162" t="s">
        <v>600</v>
      </c>
      <c r="C642" s="165" t="s">
        <v>153</v>
      </c>
    </row>
    <row r="643" ht="19.5" customHeight="1" spans="1:3">
      <c r="A643" s="161">
        <v>2100208</v>
      </c>
      <c r="B643" s="162" t="s">
        <v>601</v>
      </c>
      <c r="C643" s="165" t="s">
        <v>153</v>
      </c>
    </row>
    <row r="644" ht="19.5" customHeight="1" spans="1:3">
      <c r="A644" s="161">
        <v>2100209</v>
      </c>
      <c r="B644" s="162" t="s">
        <v>602</v>
      </c>
      <c r="C644" s="165" t="s">
        <v>153</v>
      </c>
    </row>
    <row r="645" ht="19.5" customHeight="1" spans="1:3">
      <c r="A645" s="161">
        <v>2100210</v>
      </c>
      <c r="B645" s="162" t="s">
        <v>603</v>
      </c>
      <c r="C645" s="165" t="s">
        <v>153</v>
      </c>
    </row>
    <row r="646" ht="19.5" customHeight="1" spans="1:3">
      <c r="A646" s="161">
        <v>2100211</v>
      </c>
      <c r="B646" s="162" t="s">
        <v>604</v>
      </c>
      <c r="C646" s="165" t="s">
        <v>153</v>
      </c>
    </row>
    <row r="647" ht="19.5" customHeight="1" spans="1:3">
      <c r="A647" s="161">
        <v>2100212</v>
      </c>
      <c r="B647" s="162" t="s">
        <v>605</v>
      </c>
      <c r="C647" s="165" t="s">
        <v>153</v>
      </c>
    </row>
    <row r="648" ht="19.5" customHeight="1" spans="1:3">
      <c r="A648" s="161">
        <v>2100213</v>
      </c>
      <c r="B648" s="162" t="s">
        <v>606</v>
      </c>
      <c r="C648" s="165" t="s">
        <v>153</v>
      </c>
    </row>
    <row r="649" ht="19.5" customHeight="1" spans="1:3">
      <c r="A649" s="161">
        <v>2100299</v>
      </c>
      <c r="B649" s="162" t="s">
        <v>607</v>
      </c>
      <c r="C649" s="165">
        <v>100</v>
      </c>
    </row>
    <row r="650" ht="19.5" customHeight="1" spans="1:3">
      <c r="A650" s="161">
        <v>21003</v>
      </c>
      <c r="B650" s="162" t="s">
        <v>608</v>
      </c>
      <c r="C650" s="174">
        <f>SUM(C651:C653)</f>
        <v>1503</v>
      </c>
    </row>
    <row r="651" ht="19.5" customHeight="1" spans="1:3">
      <c r="A651" s="161">
        <v>2100301</v>
      </c>
      <c r="B651" s="162" t="s">
        <v>609</v>
      </c>
      <c r="C651" s="175">
        <v>638</v>
      </c>
    </row>
    <row r="652" ht="19.5" customHeight="1" spans="1:3">
      <c r="A652" s="161">
        <v>2100302</v>
      </c>
      <c r="B652" s="162" t="s">
        <v>610</v>
      </c>
      <c r="C652" s="175">
        <v>352</v>
      </c>
    </row>
    <row r="653" ht="19.5" customHeight="1" spans="1:3">
      <c r="A653" s="161">
        <v>2100399</v>
      </c>
      <c r="B653" s="162" t="s">
        <v>611</v>
      </c>
      <c r="C653" s="175">
        <v>513</v>
      </c>
    </row>
    <row r="654" ht="19.5" customHeight="1" spans="1:3">
      <c r="A654" s="161">
        <v>21004</v>
      </c>
      <c r="B654" s="162" t="s">
        <v>612</v>
      </c>
      <c r="C654" s="174">
        <f>SUM(C655:C665)</f>
        <v>10369</v>
      </c>
    </row>
    <row r="655" ht="19.5" customHeight="1" spans="1:3">
      <c r="A655" s="161">
        <v>2100401</v>
      </c>
      <c r="B655" s="162" t="s">
        <v>613</v>
      </c>
      <c r="C655" s="175">
        <v>258</v>
      </c>
    </row>
    <row r="656" ht="19.5" customHeight="1" spans="1:3">
      <c r="A656" s="161">
        <v>2100402</v>
      </c>
      <c r="B656" s="162" t="s">
        <v>614</v>
      </c>
      <c r="C656" s="175">
        <v>227</v>
      </c>
    </row>
    <row r="657" ht="19.5" customHeight="1" spans="1:3">
      <c r="A657" s="161">
        <v>2100403</v>
      </c>
      <c r="B657" s="162" t="s">
        <v>615</v>
      </c>
      <c r="C657" s="175">
        <v>618</v>
      </c>
    </row>
    <row r="658" ht="19.5" customHeight="1" spans="1:3">
      <c r="A658" s="161">
        <v>2100404</v>
      </c>
      <c r="B658" s="162" t="s">
        <v>616</v>
      </c>
      <c r="C658" s="175" t="s">
        <v>153</v>
      </c>
    </row>
    <row r="659" ht="19.5" customHeight="1" spans="1:3">
      <c r="A659" s="161">
        <v>2100405</v>
      </c>
      <c r="B659" s="162" t="s">
        <v>617</v>
      </c>
      <c r="C659" s="165" t="s">
        <v>153</v>
      </c>
    </row>
    <row r="660" ht="19.5" customHeight="1" spans="1:3">
      <c r="A660" s="161">
        <v>2100406</v>
      </c>
      <c r="B660" s="162" t="s">
        <v>618</v>
      </c>
      <c r="C660" s="165" t="s">
        <v>153</v>
      </c>
    </row>
    <row r="661" ht="19.5" customHeight="1" spans="1:3">
      <c r="A661" s="161">
        <v>2100407</v>
      </c>
      <c r="B661" s="162" t="s">
        <v>619</v>
      </c>
      <c r="C661" s="165" t="s">
        <v>153</v>
      </c>
    </row>
    <row r="662" ht="19.5" customHeight="1" spans="1:3">
      <c r="A662" s="161">
        <v>2100408</v>
      </c>
      <c r="B662" s="162" t="s">
        <v>620</v>
      </c>
      <c r="C662" s="165">
        <v>3762</v>
      </c>
    </row>
    <row r="663" ht="19.5" customHeight="1" spans="1:3">
      <c r="A663" s="161">
        <v>2100409</v>
      </c>
      <c r="B663" s="162" t="s">
        <v>621</v>
      </c>
      <c r="C663" s="165">
        <v>2356</v>
      </c>
    </row>
    <row r="664" ht="19.5" customHeight="1" spans="1:3">
      <c r="A664" s="161">
        <v>2100410</v>
      </c>
      <c r="B664" s="162" t="s">
        <v>622</v>
      </c>
      <c r="C664" s="165">
        <v>1300</v>
      </c>
    </row>
    <row r="665" ht="19.5" customHeight="1" spans="1:3">
      <c r="A665" s="161">
        <v>2100499</v>
      </c>
      <c r="B665" s="162" t="s">
        <v>623</v>
      </c>
      <c r="C665" s="165">
        <v>1848</v>
      </c>
    </row>
    <row r="666" ht="19.5" customHeight="1" spans="1:3">
      <c r="A666" s="161">
        <v>21006</v>
      </c>
      <c r="B666" s="162" t="s">
        <v>624</v>
      </c>
      <c r="C666" s="163">
        <f>SUM(C667:C668)</f>
        <v>10</v>
      </c>
    </row>
    <row r="667" ht="19.5" customHeight="1" spans="1:3">
      <c r="A667" s="161">
        <v>2100601</v>
      </c>
      <c r="B667" s="162" t="s">
        <v>625</v>
      </c>
      <c r="C667" s="165">
        <v>10</v>
      </c>
    </row>
    <row r="668" ht="19.5" customHeight="1" spans="1:3">
      <c r="A668" s="161">
        <v>2100699</v>
      </c>
      <c r="B668" s="162" t="s">
        <v>626</v>
      </c>
      <c r="C668" s="165" t="s">
        <v>153</v>
      </c>
    </row>
    <row r="669" ht="19.5" customHeight="1" spans="1:3">
      <c r="A669" s="161">
        <v>21007</v>
      </c>
      <c r="B669" s="162" t="s">
        <v>627</v>
      </c>
      <c r="C669" s="163">
        <f>SUM(C670:C672)</f>
        <v>1720</v>
      </c>
    </row>
    <row r="670" ht="19.5" customHeight="1" spans="1:3">
      <c r="A670" s="161">
        <v>2100716</v>
      </c>
      <c r="B670" s="162" t="s">
        <v>628</v>
      </c>
      <c r="C670" s="165" t="s">
        <v>153</v>
      </c>
    </row>
    <row r="671" ht="19.5" customHeight="1" spans="1:3">
      <c r="A671" s="161">
        <v>2100717</v>
      </c>
      <c r="B671" s="162" t="s">
        <v>629</v>
      </c>
      <c r="C671" s="165">
        <v>1090</v>
      </c>
    </row>
    <row r="672" ht="19.5" customHeight="1" spans="1:3">
      <c r="A672" s="161">
        <v>2100799</v>
      </c>
      <c r="B672" s="162" t="s">
        <v>630</v>
      </c>
      <c r="C672" s="165">
        <v>630</v>
      </c>
    </row>
    <row r="673" ht="19.5" customHeight="1" spans="1:3">
      <c r="A673" s="161">
        <v>21011</v>
      </c>
      <c r="B673" s="162" t="s">
        <v>631</v>
      </c>
      <c r="C673" s="163">
        <f>SUM(C674:C677)</f>
        <v>2741</v>
      </c>
    </row>
    <row r="674" ht="19.5" customHeight="1" spans="1:3">
      <c r="A674" s="161">
        <v>2101101</v>
      </c>
      <c r="B674" s="162" t="s">
        <v>632</v>
      </c>
      <c r="C674" s="165">
        <v>1773</v>
      </c>
    </row>
    <row r="675" ht="19.5" customHeight="1" spans="1:3">
      <c r="A675" s="161">
        <v>2101102</v>
      </c>
      <c r="B675" s="162" t="s">
        <v>633</v>
      </c>
      <c r="C675" s="165">
        <v>768</v>
      </c>
    </row>
    <row r="676" ht="19.5" customHeight="1" spans="1:3">
      <c r="A676" s="161">
        <v>2101103</v>
      </c>
      <c r="B676" s="162" t="s">
        <v>634</v>
      </c>
      <c r="C676" s="165">
        <v>200</v>
      </c>
    </row>
    <row r="677" ht="19.5" customHeight="1" spans="1:3">
      <c r="A677" s="161">
        <v>2101199</v>
      </c>
      <c r="B677" s="162" t="s">
        <v>635</v>
      </c>
      <c r="C677" s="165" t="s">
        <v>153</v>
      </c>
    </row>
    <row r="678" ht="19.5" customHeight="1" spans="1:3">
      <c r="A678" s="161">
        <v>21012</v>
      </c>
      <c r="B678" s="162" t="s">
        <v>636</v>
      </c>
      <c r="C678" s="163">
        <f>SUM(C679:C681)</f>
        <v>18398</v>
      </c>
    </row>
    <row r="679" ht="19.5" customHeight="1" spans="1:3">
      <c r="A679" s="161">
        <v>2101201</v>
      </c>
      <c r="B679" s="162" t="s">
        <v>637</v>
      </c>
      <c r="C679" s="165" t="s">
        <v>153</v>
      </c>
    </row>
    <row r="680" ht="19.5" customHeight="1" spans="1:3">
      <c r="A680" s="161">
        <v>2101202</v>
      </c>
      <c r="B680" s="162" t="s">
        <v>638</v>
      </c>
      <c r="C680" s="165">
        <v>18398</v>
      </c>
    </row>
    <row r="681" ht="19.5" customHeight="1" spans="1:3">
      <c r="A681" s="161">
        <v>2101299</v>
      </c>
      <c r="B681" s="162" t="s">
        <v>639</v>
      </c>
      <c r="C681" s="165" t="s">
        <v>153</v>
      </c>
    </row>
    <row r="682" ht="19.5" customHeight="1" spans="1:3">
      <c r="A682" s="161">
        <v>21013</v>
      </c>
      <c r="B682" s="162" t="s">
        <v>640</v>
      </c>
      <c r="C682" s="163">
        <f>SUM(C683:C685)</f>
        <v>637</v>
      </c>
    </row>
    <row r="683" ht="19.5" customHeight="1" spans="1:3">
      <c r="A683" s="161">
        <v>2101301</v>
      </c>
      <c r="B683" s="162" t="s">
        <v>641</v>
      </c>
      <c r="C683" s="165">
        <v>179</v>
      </c>
    </row>
    <row r="684" ht="19.5" customHeight="1" spans="1:3">
      <c r="A684" s="161">
        <v>2101302</v>
      </c>
      <c r="B684" s="162" t="s">
        <v>642</v>
      </c>
      <c r="C684" s="165" t="s">
        <v>153</v>
      </c>
    </row>
    <row r="685" ht="19.5" customHeight="1" spans="1:3">
      <c r="A685" s="161">
        <v>2101399</v>
      </c>
      <c r="B685" s="162" t="s">
        <v>643</v>
      </c>
      <c r="C685" s="165">
        <v>458</v>
      </c>
    </row>
    <row r="686" ht="19.5" customHeight="1" spans="1:3">
      <c r="A686" s="161">
        <v>21014</v>
      </c>
      <c r="B686" s="162" t="s">
        <v>644</v>
      </c>
      <c r="C686" s="163">
        <f>SUM(C687:C688)</f>
        <v>172</v>
      </c>
    </row>
    <row r="687" ht="19.5" customHeight="1" spans="1:3">
      <c r="A687" s="161">
        <v>2101401</v>
      </c>
      <c r="B687" s="162" t="s">
        <v>645</v>
      </c>
      <c r="C687" s="165">
        <v>172</v>
      </c>
    </row>
    <row r="688" ht="19.5" customHeight="1" spans="1:3">
      <c r="A688" s="161">
        <v>2101499</v>
      </c>
      <c r="B688" s="162" t="s">
        <v>646</v>
      </c>
      <c r="C688" s="165" t="s">
        <v>153</v>
      </c>
    </row>
    <row r="689" ht="19.5" customHeight="1" spans="1:3">
      <c r="A689" s="161">
        <v>21015</v>
      </c>
      <c r="B689" s="162" t="s">
        <v>647</v>
      </c>
      <c r="C689" s="163">
        <f>SUM(C690:C697)</f>
        <v>566</v>
      </c>
    </row>
    <row r="690" ht="19.5" customHeight="1" spans="1:3">
      <c r="A690" s="161">
        <v>2101501</v>
      </c>
      <c r="B690" s="162" t="s">
        <v>150</v>
      </c>
      <c r="C690" s="165">
        <v>409</v>
      </c>
    </row>
    <row r="691" ht="19.5" customHeight="1" spans="1:3">
      <c r="A691" s="161">
        <v>2101502</v>
      </c>
      <c r="B691" s="162" t="s">
        <v>151</v>
      </c>
      <c r="C691" s="165">
        <v>127</v>
      </c>
    </row>
    <row r="692" ht="19.5" customHeight="1" spans="1:3">
      <c r="A692" s="161">
        <v>2101503</v>
      </c>
      <c r="B692" s="162" t="s">
        <v>152</v>
      </c>
      <c r="C692" s="165" t="s">
        <v>153</v>
      </c>
    </row>
    <row r="693" ht="19.5" customHeight="1" spans="1:3">
      <c r="A693" s="161">
        <v>2101504</v>
      </c>
      <c r="B693" s="162" t="s">
        <v>192</v>
      </c>
      <c r="C693" s="165" t="s">
        <v>153</v>
      </c>
    </row>
    <row r="694" ht="19.5" customHeight="1" spans="1:3">
      <c r="A694" s="161">
        <v>2101505</v>
      </c>
      <c r="B694" s="162" t="s">
        <v>648</v>
      </c>
      <c r="C694" s="165">
        <v>30</v>
      </c>
    </row>
    <row r="695" ht="19.5" customHeight="1" spans="1:3">
      <c r="A695" s="161">
        <v>2101506</v>
      </c>
      <c r="B695" s="162" t="s">
        <v>649</v>
      </c>
      <c r="C695" s="165" t="s">
        <v>153</v>
      </c>
    </row>
    <row r="696" ht="19.5" customHeight="1" spans="1:3">
      <c r="A696" s="161">
        <v>2101550</v>
      </c>
      <c r="B696" s="162" t="s">
        <v>160</v>
      </c>
      <c r="C696" s="165" t="s">
        <v>153</v>
      </c>
    </row>
    <row r="697" ht="19.5" customHeight="1" spans="1:3">
      <c r="A697" s="161">
        <v>2101599</v>
      </c>
      <c r="B697" s="162" t="s">
        <v>650</v>
      </c>
      <c r="C697" s="165" t="s">
        <v>153</v>
      </c>
    </row>
    <row r="698" ht="19.5" customHeight="1" spans="1:3">
      <c r="A698" s="161">
        <v>21016</v>
      </c>
      <c r="B698" s="162" t="s">
        <v>651</v>
      </c>
      <c r="C698" s="163"/>
    </row>
    <row r="699" ht="19.5" customHeight="1" spans="1:3">
      <c r="A699" s="161">
        <v>21099</v>
      </c>
      <c r="B699" s="177" t="s">
        <v>652</v>
      </c>
      <c r="C699" s="163">
        <v>73</v>
      </c>
    </row>
    <row r="700" ht="19.5" customHeight="1" spans="1:3">
      <c r="A700" s="161">
        <v>211</v>
      </c>
      <c r="B700" s="177" t="s">
        <v>653</v>
      </c>
      <c r="C700" s="163">
        <f>SUM(C701,C711,C715,C724,C731,C738,C744,C747,C750,C751,C752,C758,C759,C760,C771)</f>
        <v>4927</v>
      </c>
    </row>
    <row r="701" ht="19.5" customHeight="1" spans="1:3">
      <c r="A701" s="161">
        <v>21101</v>
      </c>
      <c r="B701" s="177" t="s">
        <v>654</v>
      </c>
      <c r="C701" s="163">
        <f>SUM(C702:C710)</f>
        <v>88</v>
      </c>
    </row>
    <row r="702" ht="19.5" customHeight="1" spans="1:3">
      <c r="A702" s="161">
        <v>2110101</v>
      </c>
      <c r="B702" s="177" t="s">
        <v>150</v>
      </c>
      <c r="C702" s="165" t="s">
        <v>153</v>
      </c>
    </row>
    <row r="703" ht="19.5" customHeight="1" spans="1:3">
      <c r="A703" s="161">
        <v>2110102</v>
      </c>
      <c r="B703" s="177" t="s">
        <v>151</v>
      </c>
      <c r="C703" s="165">
        <v>10</v>
      </c>
    </row>
    <row r="704" ht="19.5" customHeight="1" spans="1:3">
      <c r="A704" s="161">
        <v>2110103</v>
      </c>
      <c r="B704" s="177" t="s">
        <v>152</v>
      </c>
      <c r="C704" s="165" t="s">
        <v>153</v>
      </c>
    </row>
    <row r="705" ht="19.5" customHeight="1" spans="1:3">
      <c r="A705" s="161">
        <v>2110104</v>
      </c>
      <c r="B705" s="177" t="s">
        <v>655</v>
      </c>
      <c r="C705" s="165" t="s">
        <v>153</v>
      </c>
    </row>
    <row r="706" ht="19.5" customHeight="1" spans="1:3">
      <c r="A706" s="161">
        <v>2110105</v>
      </c>
      <c r="B706" s="177" t="s">
        <v>656</v>
      </c>
      <c r="C706" s="165" t="s">
        <v>153</v>
      </c>
    </row>
    <row r="707" ht="19.5" customHeight="1" spans="1:3">
      <c r="A707" s="161">
        <v>2110106</v>
      </c>
      <c r="B707" s="177" t="s">
        <v>657</v>
      </c>
      <c r="C707" s="165" t="s">
        <v>153</v>
      </c>
    </row>
    <row r="708" ht="19.5" customHeight="1" spans="1:3">
      <c r="A708" s="161">
        <v>2110107</v>
      </c>
      <c r="B708" s="177" t="s">
        <v>658</v>
      </c>
      <c r="C708" s="165" t="s">
        <v>153</v>
      </c>
    </row>
    <row r="709" ht="19.5" customHeight="1" spans="1:3">
      <c r="A709" s="161">
        <v>2110108</v>
      </c>
      <c r="B709" s="177" t="s">
        <v>659</v>
      </c>
      <c r="C709" s="165" t="s">
        <v>153</v>
      </c>
    </row>
    <row r="710" ht="19.5" customHeight="1" spans="1:3">
      <c r="A710" s="161">
        <v>2110199</v>
      </c>
      <c r="B710" s="177" t="s">
        <v>660</v>
      </c>
      <c r="C710" s="165">
        <v>78</v>
      </c>
    </row>
    <row r="711" ht="19.5" customHeight="1" spans="1:3">
      <c r="A711" s="161">
        <v>21102</v>
      </c>
      <c r="B711" s="177" t="s">
        <v>661</v>
      </c>
      <c r="C711" s="174">
        <f>SUM(C712:C714)</f>
        <v>23</v>
      </c>
    </row>
    <row r="712" ht="19.5" customHeight="1" spans="1:3">
      <c r="A712" s="161">
        <v>2110203</v>
      </c>
      <c r="B712" s="177" t="s">
        <v>662</v>
      </c>
      <c r="C712" s="175" t="s">
        <v>153</v>
      </c>
    </row>
    <row r="713" ht="19.5" customHeight="1" spans="1:3">
      <c r="A713" s="161">
        <v>2110204</v>
      </c>
      <c r="B713" s="177" t="s">
        <v>663</v>
      </c>
      <c r="C713" s="175" t="s">
        <v>153</v>
      </c>
    </row>
    <row r="714" ht="19.5" customHeight="1" spans="1:3">
      <c r="A714" s="161">
        <v>2110299</v>
      </c>
      <c r="B714" s="177" t="s">
        <v>664</v>
      </c>
      <c r="C714" s="175">
        <v>23</v>
      </c>
    </row>
    <row r="715" ht="19.5" customHeight="1" spans="1:3">
      <c r="A715" s="161">
        <v>21103</v>
      </c>
      <c r="B715" s="177" t="s">
        <v>665</v>
      </c>
      <c r="C715" s="163">
        <f>SUM(C716:C723)</f>
        <v>4016</v>
      </c>
    </row>
    <row r="716" ht="19.5" customHeight="1" spans="1:3">
      <c r="A716" s="161">
        <v>2110301</v>
      </c>
      <c r="B716" s="177" t="s">
        <v>666</v>
      </c>
      <c r="C716" s="165">
        <v>331</v>
      </c>
    </row>
    <row r="717" ht="19.5" customHeight="1" spans="1:3">
      <c r="A717" s="161">
        <v>2110302</v>
      </c>
      <c r="B717" s="177" t="s">
        <v>667</v>
      </c>
      <c r="C717" s="165">
        <v>1510</v>
      </c>
    </row>
    <row r="718" ht="19.5" customHeight="1" spans="1:3">
      <c r="A718" s="161">
        <v>2110303</v>
      </c>
      <c r="B718" s="177" t="s">
        <v>668</v>
      </c>
      <c r="C718" s="175" t="s">
        <v>153</v>
      </c>
    </row>
    <row r="719" ht="19.5" customHeight="1" spans="1:3">
      <c r="A719" s="161">
        <v>2110304</v>
      </c>
      <c r="B719" s="177" t="s">
        <v>669</v>
      </c>
      <c r="C719" s="175" t="s">
        <v>153</v>
      </c>
    </row>
    <row r="720" ht="19.5" customHeight="1" spans="1:3">
      <c r="A720" s="161">
        <v>2110305</v>
      </c>
      <c r="B720" s="177" t="s">
        <v>670</v>
      </c>
      <c r="C720" s="175" t="s">
        <v>153</v>
      </c>
    </row>
    <row r="721" ht="19.5" customHeight="1" spans="1:3">
      <c r="A721" s="161">
        <v>2110306</v>
      </c>
      <c r="B721" s="177" t="s">
        <v>671</v>
      </c>
      <c r="C721" s="175" t="s">
        <v>153</v>
      </c>
    </row>
    <row r="722" ht="19.5" customHeight="1" spans="1:3">
      <c r="A722" s="161">
        <v>2110307</v>
      </c>
      <c r="B722" s="177" t="s">
        <v>672</v>
      </c>
      <c r="C722" s="175" t="s">
        <v>153</v>
      </c>
    </row>
    <row r="723" ht="19.5" customHeight="1" spans="1:3">
      <c r="A723" s="161">
        <v>2110399</v>
      </c>
      <c r="B723" s="177" t="s">
        <v>673</v>
      </c>
      <c r="C723" s="165">
        <v>2175</v>
      </c>
    </row>
    <row r="724" ht="19.5" customHeight="1" spans="1:3">
      <c r="A724" s="161">
        <v>21104</v>
      </c>
      <c r="B724" s="177" t="s">
        <v>674</v>
      </c>
      <c r="C724" s="174">
        <f>SUM(C725:C730)</f>
        <v>629</v>
      </c>
    </row>
    <row r="725" ht="19.5" customHeight="1" spans="1:3">
      <c r="A725" s="161">
        <v>2110401</v>
      </c>
      <c r="B725" s="177" t="s">
        <v>675</v>
      </c>
      <c r="C725" s="165">
        <v>163</v>
      </c>
    </row>
    <row r="726" ht="19.5" customHeight="1" spans="1:3">
      <c r="A726" s="161">
        <v>2110402</v>
      </c>
      <c r="B726" s="177" t="s">
        <v>676</v>
      </c>
      <c r="C726" s="175">
        <v>380</v>
      </c>
    </row>
    <row r="727" ht="19.5" customHeight="1" spans="1:3">
      <c r="A727" s="161">
        <v>2110404</v>
      </c>
      <c r="B727" s="177" t="s">
        <v>677</v>
      </c>
      <c r="C727" s="175" t="s">
        <v>153</v>
      </c>
    </row>
    <row r="728" ht="19.5" customHeight="1" spans="1:3">
      <c r="A728" s="161">
        <v>2110405</v>
      </c>
      <c r="B728" s="177" t="s">
        <v>678</v>
      </c>
      <c r="C728" s="175" t="s">
        <v>153</v>
      </c>
    </row>
    <row r="729" ht="19.5" customHeight="1" spans="1:3">
      <c r="A729" s="161">
        <v>2110406</v>
      </c>
      <c r="B729" s="177" t="s">
        <v>679</v>
      </c>
      <c r="C729" s="175" t="s">
        <v>153</v>
      </c>
    </row>
    <row r="730" ht="19.5" customHeight="1" spans="1:3">
      <c r="A730" s="161">
        <v>2110499</v>
      </c>
      <c r="B730" s="177" t="s">
        <v>680</v>
      </c>
      <c r="C730" s="175">
        <v>86</v>
      </c>
    </row>
    <row r="731" ht="19.5" customHeight="1" spans="1:3">
      <c r="A731" s="161">
        <v>21105</v>
      </c>
      <c r="B731" s="177" t="s">
        <v>681</v>
      </c>
      <c r="C731" s="163">
        <f>SUM(C732:C737)</f>
        <v>171</v>
      </c>
    </row>
    <row r="732" ht="19.5" customHeight="1" spans="1:3">
      <c r="A732" s="161">
        <v>2110501</v>
      </c>
      <c r="B732" s="177" t="s">
        <v>682</v>
      </c>
      <c r="C732" s="165">
        <v>171</v>
      </c>
    </row>
    <row r="733" ht="19.5" customHeight="1" spans="1:3">
      <c r="A733" s="161">
        <v>2110502</v>
      </c>
      <c r="B733" s="177" t="s">
        <v>683</v>
      </c>
      <c r="C733" s="165" t="s">
        <v>153</v>
      </c>
    </row>
    <row r="734" ht="19.5" customHeight="1" spans="1:3">
      <c r="A734" s="161">
        <v>2110503</v>
      </c>
      <c r="B734" s="177" t="s">
        <v>684</v>
      </c>
      <c r="C734" s="165" t="s">
        <v>153</v>
      </c>
    </row>
    <row r="735" ht="19.5" customHeight="1" spans="1:3">
      <c r="A735" s="161">
        <v>2110506</v>
      </c>
      <c r="B735" s="177" t="s">
        <v>685</v>
      </c>
      <c r="C735" s="165" t="s">
        <v>153</v>
      </c>
    </row>
    <row r="736" ht="19.5" customHeight="1" spans="1:3">
      <c r="A736" s="161">
        <v>2110507</v>
      </c>
      <c r="B736" s="177" t="s">
        <v>686</v>
      </c>
      <c r="C736" s="165" t="s">
        <v>153</v>
      </c>
    </row>
    <row r="737" ht="19.5" customHeight="1" spans="1:3">
      <c r="A737" s="161">
        <v>2110599</v>
      </c>
      <c r="B737" s="177" t="s">
        <v>687</v>
      </c>
      <c r="C737" s="165" t="s">
        <v>153</v>
      </c>
    </row>
    <row r="738" ht="19.5" customHeight="1" spans="1:3">
      <c r="A738" s="161">
        <v>21106</v>
      </c>
      <c r="B738" s="177" t="s">
        <v>688</v>
      </c>
      <c r="C738" s="163">
        <f>SUM(C739:C743)</f>
        <v>0</v>
      </c>
    </row>
    <row r="739" ht="19.5" customHeight="1" spans="1:3">
      <c r="A739" s="161">
        <v>2110602</v>
      </c>
      <c r="B739" s="177" t="s">
        <v>689</v>
      </c>
      <c r="C739" s="165" t="s">
        <v>153</v>
      </c>
    </row>
    <row r="740" ht="19.5" customHeight="1" spans="1:3">
      <c r="A740" s="161">
        <v>2110603</v>
      </c>
      <c r="B740" s="177" t="s">
        <v>690</v>
      </c>
      <c r="C740" s="165" t="s">
        <v>153</v>
      </c>
    </row>
    <row r="741" ht="19.5" customHeight="1" spans="1:3">
      <c r="A741" s="161">
        <v>2110604</v>
      </c>
      <c r="B741" s="177" t="s">
        <v>691</v>
      </c>
      <c r="C741" s="165" t="s">
        <v>153</v>
      </c>
    </row>
    <row r="742" ht="19.5" customHeight="1" spans="1:3">
      <c r="A742" s="161">
        <v>2110605</v>
      </c>
      <c r="B742" s="177" t="s">
        <v>692</v>
      </c>
      <c r="C742" s="165" t="s">
        <v>153</v>
      </c>
    </row>
    <row r="743" ht="19.5" customHeight="1" spans="1:3">
      <c r="A743" s="161">
        <v>2110699</v>
      </c>
      <c r="B743" s="177" t="s">
        <v>693</v>
      </c>
      <c r="C743" s="165" t="s">
        <v>153</v>
      </c>
    </row>
    <row r="744" ht="19.5" customHeight="1" spans="1:3">
      <c r="A744" s="161">
        <v>21107</v>
      </c>
      <c r="B744" s="177" t="s">
        <v>694</v>
      </c>
      <c r="C744" s="163">
        <f>SUM(C745:C746)</f>
        <v>0</v>
      </c>
    </row>
    <row r="745" ht="19.5" customHeight="1" spans="1:3">
      <c r="A745" s="161">
        <v>2110704</v>
      </c>
      <c r="B745" s="177" t="s">
        <v>695</v>
      </c>
      <c r="C745" s="165" t="s">
        <v>153</v>
      </c>
    </row>
    <row r="746" ht="19.5" customHeight="1" spans="1:3">
      <c r="A746" s="161">
        <v>2110799</v>
      </c>
      <c r="B746" s="177" t="s">
        <v>696</v>
      </c>
      <c r="C746" s="165" t="s">
        <v>153</v>
      </c>
    </row>
    <row r="747" ht="19.5" customHeight="1" spans="1:3">
      <c r="A747" s="161">
        <v>21108</v>
      </c>
      <c r="B747" s="177" t="s">
        <v>697</v>
      </c>
      <c r="C747" s="163">
        <f>SUM(C748:C749)</f>
        <v>0</v>
      </c>
    </row>
    <row r="748" ht="19.5" customHeight="1" spans="1:3">
      <c r="A748" s="161">
        <v>2110804</v>
      </c>
      <c r="B748" s="177" t="s">
        <v>698</v>
      </c>
      <c r="C748" s="165" t="s">
        <v>153</v>
      </c>
    </row>
    <row r="749" ht="19.5" customHeight="1" spans="1:3">
      <c r="A749" s="161">
        <v>2110899</v>
      </c>
      <c r="B749" s="177" t="s">
        <v>699</v>
      </c>
      <c r="C749" s="165" t="s">
        <v>153</v>
      </c>
    </row>
    <row r="750" ht="19.5" customHeight="1" spans="1:3">
      <c r="A750" s="161">
        <v>21109</v>
      </c>
      <c r="B750" s="177" t="s">
        <v>700</v>
      </c>
      <c r="C750" s="163"/>
    </row>
    <row r="751" ht="19.5" customHeight="1" spans="1:3">
      <c r="A751" s="161">
        <v>21110</v>
      </c>
      <c r="B751" s="177" t="s">
        <v>701</v>
      </c>
      <c r="C751" s="163"/>
    </row>
    <row r="752" ht="19.5" customHeight="1" spans="1:3">
      <c r="A752" s="161">
        <v>21111</v>
      </c>
      <c r="B752" s="177" t="s">
        <v>702</v>
      </c>
      <c r="C752" s="163">
        <f>SUM(C753:C757)</f>
        <v>0</v>
      </c>
    </row>
    <row r="753" ht="19.5" customHeight="1" spans="1:3">
      <c r="A753" s="161">
        <v>2111101</v>
      </c>
      <c r="B753" s="177" t="s">
        <v>703</v>
      </c>
      <c r="C753" s="165" t="s">
        <v>153</v>
      </c>
    </row>
    <row r="754" ht="19.5" customHeight="1" spans="1:3">
      <c r="A754" s="161">
        <v>2111102</v>
      </c>
      <c r="B754" s="177" t="s">
        <v>704</v>
      </c>
      <c r="C754" s="165" t="s">
        <v>153</v>
      </c>
    </row>
    <row r="755" ht="19.5" customHeight="1" spans="1:3">
      <c r="A755" s="161">
        <v>2111103</v>
      </c>
      <c r="B755" s="177" t="s">
        <v>705</v>
      </c>
      <c r="C755" s="165" t="s">
        <v>153</v>
      </c>
    </row>
    <row r="756" ht="19.5" customHeight="1" spans="1:3">
      <c r="A756" s="161">
        <v>2111104</v>
      </c>
      <c r="B756" s="177" t="s">
        <v>706</v>
      </c>
      <c r="C756" s="165" t="s">
        <v>153</v>
      </c>
    </row>
    <row r="757" ht="19.5" customHeight="1" spans="1:3">
      <c r="A757" s="161">
        <v>2111199</v>
      </c>
      <c r="B757" s="177" t="s">
        <v>707</v>
      </c>
      <c r="C757" s="165" t="s">
        <v>153</v>
      </c>
    </row>
    <row r="758" ht="19.5" customHeight="1" spans="1:3">
      <c r="A758" s="161">
        <v>21112</v>
      </c>
      <c r="B758" s="177" t="s">
        <v>708</v>
      </c>
      <c r="C758" s="163"/>
    </row>
    <row r="759" ht="19.5" customHeight="1" spans="1:3">
      <c r="A759" s="161">
        <v>21113</v>
      </c>
      <c r="B759" s="177" t="s">
        <v>709</v>
      </c>
      <c r="C759" s="163"/>
    </row>
    <row r="760" ht="19.5" customHeight="1" spans="1:3">
      <c r="A760" s="161">
        <v>21114</v>
      </c>
      <c r="B760" s="177" t="s">
        <v>710</v>
      </c>
      <c r="C760" s="163">
        <f>SUM(C761:C770)</f>
        <v>0</v>
      </c>
    </row>
    <row r="761" ht="19.5" customHeight="1" spans="1:3">
      <c r="A761" s="161">
        <v>2111401</v>
      </c>
      <c r="B761" s="177" t="s">
        <v>150</v>
      </c>
      <c r="C761" s="165" t="s">
        <v>153</v>
      </c>
    </row>
    <row r="762" ht="19.5" customHeight="1" spans="1:3">
      <c r="A762" s="161">
        <v>2111402</v>
      </c>
      <c r="B762" s="177" t="s">
        <v>151</v>
      </c>
      <c r="C762" s="165" t="s">
        <v>153</v>
      </c>
    </row>
    <row r="763" ht="19.5" customHeight="1" spans="1:3">
      <c r="A763" s="161">
        <v>2111403</v>
      </c>
      <c r="B763" s="177" t="s">
        <v>152</v>
      </c>
      <c r="C763" s="165" t="s">
        <v>153</v>
      </c>
    </row>
    <row r="764" ht="19.5" customHeight="1" spans="1:3">
      <c r="A764" s="161">
        <v>2111406</v>
      </c>
      <c r="B764" s="177" t="s">
        <v>711</v>
      </c>
      <c r="C764" s="165" t="s">
        <v>153</v>
      </c>
    </row>
    <row r="765" ht="19.5" customHeight="1" spans="1:3">
      <c r="A765" s="161">
        <v>2111407</v>
      </c>
      <c r="B765" s="177" t="s">
        <v>712</v>
      </c>
      <c r="C765" s="165" t="s">
        <v>153</v>
      </c>
    </row>
    <row r="766" ht="19.5" customHeight="1" spans="1:3">
      <c r="A766" s="161">
        <v>2111408</v>
      </c>
      <c r="B766" s="177" t="s">
        <v>713</v>
      </c>
      <c r="C766" s="165" t="s">
        <v>153</v>
      </c>
    </row>
    <row r="767" ht="19.5" customHeight="1" spans="1:3">
      <c r="A767" s="161">
        <v>2111411</v>
      </c>
      <c r="B767" s="177" t="s">
        <v>192</v>
      </c>
      <c r="C767" s="165" t="s">
        <v>153</v>
      </c>
    </row>
    <row r="768" ht="19.5" customHeight="1" spans="1:3">
      <c r="A768" s="161">
        <v>2111413</v>
      </c>
      <c r="B768" s="177" t="s">
        <v>714</v>
      </c>
      <c r="C768" s="165" t="s">
        <v>153</v>
      </c>
    </row>
    <row r="769" ht="19.5" customHeight="1" spans="1:3">
      <c r="A769" s="161">
        <v>2111450</v>
      </c>
      <c r="B769" s="177" t="s">
        <v>160</v>
      </c>
      <c r="C769" s="165" t="s">
        <v>153</v>
      </c>
    </row>
    <row r="770" ht="19.5" customHeight="1" spans="1:3">
      <c r="A770" s="161">
        <v>2111499</v>
      </c>
      <c r="B770" s="177" t="s">
        <v>715</v>
      </c>
      <c r="C770" s="165" t="s">
        <v>153</v>
      </c>
    </row>
    <row r="771" ht="19.5" customHeight="1" spans="1:3">
      <c r="A771" s="161">
        <v>2119999</v>
      </c>
      <c r="B771" s="177" t="s">
        <v>716</v>
      </c>
      <c r="C771" s="163"/>
    </row>
    <row r="772" ht="19.5" customHeight="1" spans="1:3">
      <c r="A772" s="161">
        <v>212</v>
      </c>
      <c r="B772" s="177" t="s">
        <v>717</v>
      </c>
      <c r="C772" s="163">
        <f>SUM(C773,C784,C785,C788,C789,C790)</f>
        <v>22464</v>
      </c>
    </row>
    <row r="773" ht="19.5" customHeight="1" spans="1:3">
      <c r="A773" s="161">
        <v>21201</v>
      </c>
      <c r="B773" s="177" t="s">
        <v>718</v>
      </c>
      <c r="C773" s="163">
        <f>SUM(C774:C783)</f>
        <v>15393</v>
      </c>
    </row>
    <row r="774" ht="19.5" customHeight="1" spans="1:3">
      <c r="A774" s="161">
        <v>2120101</v>
      </c>
      <c r="B774" s="177" t="s">
        <v>150</v>
      </c>
      <c r="C774" s="165">
        <v>5525</v>
      </c>
    </row>
    <row r="775" ht="19.5" customHeight="1" spans="1:3">
      <c r="A775" s="161">
        <v>2120102</v>
      </c>
      <c r="B775" s="177" t="s">
        <v>151</v>
      </c>
      <c r="C775" s="165">
        <v>1244</v>
      </c>
    </row>
    <row r="776" ht="19.5" customHeight="1" spans="1:3">
      <c r="A776" s="161">
        <v>2120103</v>
      </c>
      <c r="B776" s="177" t="s">
        <v>152</v>
      </c>
      <c r="C776" s="165" t="s">
        <v>153</v>
      </c>
    </row>
    <row r="777" ht="19.5" customHeight="1" spans="1:3">
      <c r="A777" s="161">
        <v>2120104</v>
      </c>
      <c r="B777" s="177" t="s">
        <v>719</v>
      </c>
      <c r="C777" s="165">
        <v>4495</v>
      </c>
    </row>
    <row r="778" ht="19.5" customHeight="1" spans="1:3">
      <c r="A778" s="161">
        <v>2120105</v>
      </c>
      <c r="B778" s="177" t="s">
        <v>720</v>
      </c>
      <c r="C778" s="165" t="s">
        <v>153</v>
      </c>
    </row>
    <row r="779" ht="19.5" customHeight="1" spans="1:3">
      <c r="A779" s="161">
        <v>2120106</v>
      </c>
      <c r="B779" s="177" t="s">
        <v>721</v>
      </c>
      <c r="C779" s="165" t="s">
        <v>153</v>
      </c>
    </row>
    <row r="780" ht="19.5" customHeight="1" spans="1:3">
      <c r="A780" s="161">
        <v>2120107</v>
      </c>
      <c r="B780" s="177" t="s">
        <v>722</v>
      </c>
      <c r="C780" s="165" t="s">
        <v>153</v>
      </c>
    </row>
    <row r="781" ht="19.5" customHeight="1" spans="1:3">
      <c r="A781" s="161">
        <v>2120109</v>
      </c>
      <c r="B781" s="177" t="s">
        <v>723</v>
      </c>
      <c r="C781" s="165">
        <v>2</v>
      </c>
    </row>
    <row r="782" ht="19.5" customHeight="1" spans="1:3">
      <c r="A782" s="161">
        <v>2120110</v>
      </c>
      <c r="B782" s="177" t="s">
        <v>724</v>
      </c>
      <c r="C782" s="165" t="s">
        <v>153</v>
      </c>
    </row>
    <row r="783" ht="19.5" customHeight="1" spans="1:3">
      <c r="A783" s="161">
        <v>2120199</v>
      </c>
      <c r="B783" s="177" t="s">
        <v>725</v>
      </c>
      <c r="C783" s="165">
        <v>4127</v>
      </c>
    </row>
    <row r="784" ht="19.5" customHeight="1" spans="1:3">
      <c r="A784" s="161">
        <v>21202</v>
      </c>
      <c r="B784" s="177" t="s">
        <v>726</v>
      </c>
      <c r="C784" s="163"/>
    </row>
    <row r="785" ht="19.5" customHeight="1" spans="1:3">
      <c r="A785" s="161">
        <v>21203</v>
      </c>
      <c r="B785" s="177" t="s">
        <v>727</v>
      </c>
      <c r="C785" s="163">
        <f>SUM(C786:C787)</f>
        <v>309</v>
      </c>
    </row>
    <row r="786" ht="19.5" customHeight="1" spans="1:3">
      <c r="A786" s="161">
        <v>2120303</v>
      </c>
      <c r="B786" s="177" t="s">
        <v>728</v>
      </c>
      <c r="C786" s="165">
        <v>104</v>
      </c>
    </row>
    <row r="787" ht="19.5" customHeight="1" spans="1:3">
      <c r="A787" s="161">
        <v>2120399</v>
      </c>
      <c r="B787" s="177" t="s">
        <v>729</v>
      </c>
      <c r="C787" s="165">
        <v>205</v>
      </c>
    </row>
    <row r="788" ht="19.5" customHeight="1" spans="1:3">
      <c r="A788" s="161">
        <v>21205</v>
      </c>
      <c r="B788" s="177" t="s">
        <v>730</v>
      </c>
      <c r="C788" s="163">
        <v>6024</v>
      </c>
    </row>
    <row r="789" ht="19.5" customHeight="1" spans="1:3">
      <c r="A789" s="161">
        <v>21206</v>
      </c>
      <c r="B789" s="177" t="s">
        <v>731</v>
      </c>
      <c r="C789" s="163"/>
    </row>
    <row r="790" ht="19.5" customHeight="1" spans="1:3">
      <c r="A790" s="161">
        <v>21299</v>
      </c>
      <c r="B790" s="177" t="s">
        <v>732</v>
      </c>
      <c r="C790" s="163">
        <v>738</v>
      </c>
    </row>
    <row r="791" ht="19.5" customHeight="1" spans="1:3">
      <c r="A791" s="161">
        <v>213</v>
      </c>
      <c r="B791" s="177" t="s">
        <v>733</v>
      </c>
      <c r="C791" s="163">
        <f>SUM(C792,C818,C840,C868,C879,C886,C892,C895)</f>
        <v>21043</v>
      </c>
    </row>
    <row r="792" ht="19.5" customHeight="1" spans="1:3">
      <c r="A792" s="161">
        <v>21301</v>
      </c>
      <c r="B792" s="177" t="s">
        <v>734</v>
      </c>
      <c r="C792" s="163">
        <f>SUM(C793:C817)</f>
        <v>7765</v>
      </c>
    </row>
    <row r="793" ht="19.5" customHeight="1" spans="1:3">
      <c r="A793" s="161">
        <v>2130101</v>
      </c>
      <c r="B793" s="177" t="s">
        <v>150</v>
      </c>
      <c r="C793" s="165">
        <v>1328</v>
      </c>
    </row>
    <row r="794" ht="19.5" customHeight="1" spans="1:3">
      <c r="A794" s="161">
        <v>2130102</v>
      </c>
      <c r="B794" s="177" t="s">
        <v>151</v>
      </c>
      <c r="C794" s="165">
        <v>62</v>
      </c>
    </row>
    <row r="795" ht="19.5" customHeight="1" spans="1:3">
      <c r="A795" s="161">
        <v>2130103</v>
      </c>
      <c r="B795" s="177" t="s">
        <v>152</v>
      </c>
      <c r="C795" s="165" t="s">
        <v>153</v>
      </c>
    </row>
    <row r="796" ht="19.5" customHeight="1" spans="1:3">
      <c r="A796" s="161">
        <v>2130104</v>
      </c>
      <c r="B796" s="177" t="s">
        <v>160</v>
      </c>
      <c r="C796" s="165">
        <v>461</v>
      </c>
    </row>
    <row r="797" ht="19.5" customHeight="1" spans="1:3">
      <c r="A797" s="161">
        <v>2130105</v>
      </c>
      <c r="B797" s="177" t="s">
        <v>735</v>
      </c>
      <c r="C797" s="165">
        <v>18</v>
      </c>
    </row>
    <row r="798" ht="19.5" customHeight="1" spans="1:3">
      <c r="A798" s="161">
        <v>2130106</v>
      </c>
      <c r="B798" s="177" t="s">
        <v>736</v>
      </c>
      <c r="C798" s="165">
        <v>19</v>
      </c>
    </row>
    <row r="799" ht="19.5" customHeight="1" spans="1:3">
      <c r="A799" s="161">
        <v>2130108</v>
      </c>
      <c r="B799" s="177" t="s">
        <v>737</v>
      </c>
      <c r="C799" s="165">
        <v>203</v>
      </c>
    </row>
    <row r="800" ht="19.5" customHeight="1" spans="1:3">
      <c r="A800" s="161">
        <v>2130109</v>
      </c>
      <c r="B800" s="177" t="s">
        <v>738</v>
      </c>
      <c r="C800" s="165">
        <v>9</v>
      </c>
    </row>
    <row r="801" ht="19.5" customHeight="1" spans="1:3">
      <c r="A801" s="161">
        <v>2130110</v>
      </c>
      <c r="B801" s="177" t="s">
        <v>739</v>
      </c>
      <c r="C801" s="165">
        <v>7</v>
      </c>
    </row>
    <row r="802" ht="19.5" customHeight="1" spans="1:3">
      <c r="A802" s="161">
        <v>2130111</v>
      </c>
      <c r="B802" s="177" t="s">
        <v>740</v>
      </c>
      <c r="C802" s="165">
        <v>4</v>
      </c>
    </row>
    <row r="803" ht="19.5" customHeight="1" spans="1:3">
      <c r="A803" s="161">
        <v>2130112</v>
      </c>
      <c r="B803" s="177" t="s">
        <v>741</v>
      </c>
      <c r="C803" s="165" t="s">
        <v>153</v>
      </c>
    </row>
    <row r="804" ht="19.5" customHeight="1" spans="1:3">
      <c r="A804" s="161">
        <v>2130114</v>
      </c>
      <c r="B804" s="177" t="s">
        <v>742</v>
      </c>
      <c r="C804" s="165" t="s">
        <v>153</v>
      </c>
    </row>
    <row r="805" ht="19.5" customHeight="1" spans="1:3">
      <c r="A805" s="161">
        <v>2130119</v>
      </c>
      <c r="B805" s="177" t="s">
        <v>743</v>
      </c>
      <c r="C805" s="165">
        <v>132</v>
      </c>
    </row>
    <row r="806" ht="19.5" customHeight="1" spans="1:3">
      <c r="A806" s="161">
        <v>2130120</v>
      </c>
      <c r="B806" s="177" t="s">
        <v>744</v>
      </c>
      <c r="C806" s="165" t="s">
        <v>153</v>
      </c>
    </row>
    <row r="807" ht="19.5" customHeight="1" spans="1:3">
      <c r="A807" s="161">
        <v>2130121</v>
      </c>
      <c r="B807" s="177" t="s">
        <v>745</v>
      </c>
      <c r="C807" s="165">
        <v>15</v>
      </c>
    </row>
    <row r="808" ht="19.5" customHeight="1" spans="1:3">
      <c r="A808" s="161">
        <v>2130122</v>
      </c>
      <c r="B808" s="177" t="s">
        <v>746</v>
      </c>
      <c r="C808" s="165">
        <v>2966</v>
      </c>
    </row>
    <row r="809" ht="19.5" customHeight="1" spans="1:3">
      <c r="A809" s="161">
        <v>2130124</v>
      </c>
      <c r="B809" s="177" t="s">
        <v>747</v>
      </c>
      <c r="C809" s="165">
        <v>29</v>
      </c>
    </row>
    <row r="810" ht="19.5" customHeight="1" spans="1:3">
      <c r="A810" s="161">
        <v>2130125</v>
      </c>
      <c r="B810" s="177" t="s">
        <v>748</v>
      </c>
      <c r="C810" s="165" t="s">
        <v>153</v>
      </c>
    </row>
    <row r="811" ht="19.5" customHeight="1" spans="1:3">
      <c r="A811" s="161">
        <v>2130126</v>
      </c>
      <c r="B811" s="177" t="s">
        <v>749</v>
      </c>
      <c r="C811" s="165">
        <v>129</v>
      </c>
    </row>
    <row r="812" ht="19.5" customHeight="1" spans="1:3">
      <c r="A812" s="161">
        <v>2130135</v>
      </c>
      <c r="B812" s="177" t="s">
        <v>750</v>
      </c>
      <c r="C812" s="165">
        <v>168</v>
      </c>
    </row>
    <row r="813" ht="19.5" customHeight="1" spans="1:3">
      <c r="A813" s="161">
        <v>2130142</v>
      </c>
      <c r="B813" s="177" t="s">
        <v>751</v>
      </c>
      <c r="C813" s="165" t="s">
        <v>153</v>
      </c>
    </row>
    <row r="814" ht="19.5" customHeight="1" spans="1:3">
      <c r="A814" s="161">
        <v>2130148</v>
      </c>
      <c r="B814" s="177" t="s">
        <v>752</v>
      </c>
      <c r="C814" s="165" t="s">
        <v>153</v>
      </c>
    </row>
    <row r="815" ht="19.5" customHeight="1" spans="1:3">
      <c r="A815" s="161">
        <v>2130152</v>
      </c>
      <c r="B815" s="177" t="s">
        <v>753</v>
      </c>
      <c r="C815" s="165">
        <v>16</v>
      </c>
    </row>
    <row r="816" ht="19.5" customHeight="1" spans="1:3">
      <c r="A816" s="161">
        <v>2130153</v>
      </c>
      <c r="B816" s="177" t="s">
        <v>754</v>
      </c>
      <c r="C816" s="165">
        <v>1595</v>
      </c>
    </row>
    <row r="817" ht="19.5" customHeight="1" spans="1:3">
      <c r="A817" s="161">
        <v>2130199</v>
      </c>
      <c r="B817" s="177" t="s">
        <v>755</v>
      </c>
      <c r="C817" s="165">
        <v>604</v>
      </c>
    </row>
    <row r="818" ht="19.5" customHeight="1" spans="1:3">
      <c r="A818" s="161">
        <v>21302</v>
      </c>
      <c r="B818" s="177" t="s">
        <v>756</v>
      </c>
      <c r="C818" s="163">
        <f>SUM(C819:C839)</f>
        <v>1990</v>
      </c>
    </row>
    <row r="819" ht="19.5" customHeight="1" spans="1:3">
      <c r="A819" s="161">
        <v>2130201</v>
      </c>
      <c r="B819" s="177" t="s">
        <v>150</v>
      </c>
      <c r="C819" s="165">
        <v>1003</v>
      </c>
    </row>
    <row r="820" ht="19.5" customHeight="1" spans="1:3">
      <c r="A820" s="161">
        <v>2130202</v>
      </c>
      <c r="B820" s="177" t="s">
        <v>151</v>
      </c>
      <c r="C820" s="165">
        <v>66</v>
      </c>
    </row>
    <row r="821" ht="19.5" customHeight="1" spans="1:3">
      <c r="A821" s="161">
        <v>2130203</v>
      </c>
      <c r="B821" s="177" t="s">
        <v>152</v>
      </c>
      <c r="C821" s="165" t="s">
        <v>153</v>
      </c>
    </row>
    <row r="822" ht="19.5" customHeight="1" spans="1:3">
      <c r="A822" s="161">
        <v>2130204</v>
      </c>
      <c r="B822" s="177" t="s">
        <v>757</v>
      </c>
      <c r="C822" s="165" t="s">
        <v>153</v>
      </c>
    </row>
    <row r="823" ht="19.5" customHeight="1" spans="1:3">
      <c r="A823" s="161">
        <v>2130205</v>
      </c>
      <c r="B823" s="177" t="s">
        <v>758</v>
      </c>
      <c r="C823" s="165">
        <v>275</v>
      </c>
    </row>
    <row r="824" ht="19.5" customHeight="1" spans="1:3">
      <c r="A824" s="161">
        <v>2130206</v>
      </c>
      <c r="B824" s="177" t="s">
        <v>759</v>
      </c>
      <c r="C824" s="165" t="s">
        <v>153</v>
      </c>
    </row>
    <row r="825" ht="19.5" customHeight="1" spans="1:3">
      <c r="A825" s="161">
        <v>2130207</v>
      </c>
      <c r="B825" s="177" t="s">
        <v>760</v>
      </c>
      <c r="C825" s="165" t="s">
        <v>153</v>
      </c>
    </row>
    <row r="826" ht="19.5" customHeight="1" spans="1:3">
      <c r="A826" s="161">
        <v>2130209</v>
      </c>
      <c r="B826" s="177" t="s">
        <v>761</v>
      </c>
      <c r="C826" s="165">
        <v>336</v>
      </c>
    </row>
    <row r="827" ht="19.5" customHeight="1" spans="1:3">
      <c r="A827" s="161">
        <v>2130211</v>
      </c>
      <c r="B827" s="177" t="s">
        <v>762</v>
      </c>
      <c r="C827" s="165" t="s">
        <v>153</v>
      </c>
    </row>
    <row r="828" ht="19.5" customHeight="1" spans="1:3">
      <c r="A828" s="161">
        <v>2130212</v>
      </c>
      <c r="B828" s="177" t="s">
        <v>763</v>
      </c>
      <c r="C828" s="165" t="s">
        <v>153</v>
      </c>
    </row>
    <row r="829" ht="19.5" customHeight="1" spans="1:3">
      <c r="A829" s="161">
        <v>2130213</v>
      </c>
      <c r="B829" s="177" t="s">
        <v>764</v>
      </c>
      <c r="C829" s="165">
        <v>310</v>
      </c>
    </row>
    <row r="830" ht="19.5" customHeight="1" spans="1:3">
      <c r="A830" s="161">
        <v>2130217</v>
      </c>
      <c r="B830" s="177" t="s">
        <v>765</v>
      </c>
      <c r="C830" s="165" t="s">
        <v>153</v>
      </c>
    </row>
    <row r="831" ht="19.5" customHeight="1" spans="1:3">
      <c r="A831" s="161">
        <v>2130220</v>
      </c>
      <c r="B831" s="177" t="s">
        <v>766</v>
      </c>
      <c r="C831" s="165" t="s">
        <v>153</v>
      </c>
    </row>
    <row r="832" ht="19.5" customHeight="1" spans="1:3">
      <c r="A832" s="161">
        <v>2130221</v>
      </c>
      <c r="B832" s="177" t="s">
        <v>767</v>
      </c>
      <c r="C832" s="165" t="s">
        <v>153</v>
      </c>
    </row>
    <row r="833" ht="19.5" customHeight="1" spans="1:3">
      <c r="A833" s="161">
        <v>2130223</v>
      </c>
      <c r="B833" s="177" t="s">
        <v>768</v>
      </c>
      <c r="C833" s="165" t="s">
        <v>153</v>
      </c>
    </row>
    <row r="834" ht="19.5" customHeight="1" spans="1:3">
      <c r="A834" s="161">
        <v>2130226</v>
      </c>
      <c r="B834" s="177" t="s">
        <v>769</v>
      </c>
      <c r="C834" s="165" t="s">
        <v>153</v>
      </c>
    </row>
    <row r="835" ht="19.5" customHeight="1" spans="1:3">
      <c r="A835" s="161">
        <v>2130227</v>
      </c>
      <c r="B835" s="177" t="s">
        <v>770</v>
      </c>
      <c r="C835" s="165" t="s">
        <v>153</v>
      </c>
    </row>
    <row r="836" ht="19.5" customHeight="1" spans="1:3">
      <c r="A836" s="161">
        <v>2130234</v>
      </c>
      <c r="B836" s="177" t="s">
        <v>771</v>
      </c>
      <c r="C836" s="165" t="s">
        <v>153</v>
      </c>
    </row>
    <row r="837" ht="19.5" customHeight="1" spans="1:3">
      <c r="A837" s="161">
        <v>2130236</v>
      </c>
      <c r="B837" s="177" t="s">
        <v>772</v>
      </c>
      <c r="C837" s="165" t="s">
        <v>153</v>
      </c>
    </row>
    <row r="838" ht="19.5" customHeight="1" spans="1:3">
      <c r="A838" s="161">
        <v>2130237</v>
      </c>
      <c r="B838" s="177" t="s">
        <v>741</v>
      </c>
      <c r="C838" s="165" t="s">
        <v>153</v>
      </c>
    </row>
    <row r="839" ht="19.5" customHeight="1" spans="1:3">
      <c r="A839" s="161">
        <v>2130299</v>
      </c>
      <c r="B839" s="177" t="s">
        <v>773</v>
      </c>
      <c r="C839" s="165" t="s">
        <v>153</v>
      </c>
    </row>
    <row r="840" ht="19.5" customHeight="1" spans="1:3">
      <c r="A840" s="161">
        <v>21303</v>
      </c>
      <c r="B840" s="177" t="s">
        <v>774</v>
      </c>
      <c r="C840" s="163">
        <f>SUM(C841:C867)</f>
        <v>3543</v>
      </c>
    </row>
    <row r="841" ht="19.5" customHeight="1" spans="1:3">
      <c r="A841" s="161">
        <v>2130301</v>
      </c>
      <c r="B841" s="177" t="s">
        <v>150</v>
      </c>
      <c r="C841" s="165">
        <v>471</v>
      </c>
    </row>
    <row r="842" ht="19.5" customHeight="1" spans="1:3">
      <c r="A842" s="161">
        <v>2130302</v>
      </c>
      <c r="B842" s="177" t="s">
        <v>151</v>
      </c>
      <c r="C842" s="165">
        <v>449</v>
      </c>
    </row>
    <row r="843" ht="19.5" customHeight="1" spans="1:3">
      <c r="A843" s="161">
        <v>2130303</v>
      </c>
      <c r="B843" s="177" t="s">
        <v>152</v>
      </c>
      <c r="C843" s="165" t="s">
        <v>153</v>
      </c>
    </row>
    <row r="844" ht="19.5" customHeight="1" spans="1:3">
      <c r="A844" s="161">
        <v>2130304</v>
      </c>
      <c r="B844" s="177" t="s">
        <v>775</v>
      </c>
      <c r="C844" s="165">
        <v>7</v>
      </c>
    </row>
    <row r="845" ht="19.5" customHeight="1" spans="1:3">
      <c r="A845" s="161">
        <v>2130305</v>
      </c>
      <c r="B845" s="177" t="s">
        <v>776</v>
      </c>
      <c r="C845" s="165">
        <v>1696</v>
      </c>
    </row>
    <row r="846" ht="19.5" customHeight="1" spans="1:3">
      <c r="A846" s="161">
        <v>2130306</v>
      </c>
      <c r="B846" s="177" t="s">
        <v>777</v>
      </c>
      <c r="C846" s="165">
        <v>227</v>
      </c>
    </row>
    <row r="847" ht="19.5" customHeight="1" spans="1:3">
      <c r="A847" s="161">
        <v>2130307</v>
      </c>
      <c r="B847" s="177" t="s">
        <v>778</v>
      </c>
      <c r="C847" s="165" t="s">
        <v>153</v>
      </c>
    </row>
    <row r="848" ht="19.5" customHeight="1" spans="1:3">
      <c r="A848" s="161">
        <v>2130308</v>
      </c>
      <c r="B848" s="177" t="s">
        <v>779</v>
      </c>
      <c r="C848" s="165">
        <v>18</v>
      </c>
    </row>
    <row r="849" ht="19.5" customHeight="1" spans="1:3">
      <c r="A849" s="161">
        <v>2130309</v>
      </c>
      <c r="B849" s="177" t="s">
        <v>780</v>
      </c>
      <c r="C849" s="165" t="s">
        <v>153</v>
      </c>
    </row>
    <row r="850" ht="19.5" customHeight="1" spans="1:3">
      <c r="A850" s="161">
        <v>2130310</v>
      </c>
      <c r="B850" s="177" t="s">
        <v>781</v>
      </c>
      <c r="C850" s="165" t="s">
        <v>153</v>
      </c>
    </row>
    <row r="851" ht="19.5" customHeight="1" spans="1:3">
      <c r="A851" s="161">
        <v>2130311</v>
      </c>
      <c r="B851" s="177" t="s">
        <v>782</v>
      </c>
      <c r="C851" s="165" t="s">
        <v>153</v>
      </c>
    </row>
    <row r="852" ht="19.5" customHeight="1" spans="1:3">
      <c r="A852" s="161">
        <v>2130312</v>
      </c>
      <c r="B852" s="177" t="s">
        <v>783</v>
      </c>
      <c r="C852" s="165" t="s">
        <v>153</v>
      </c>
    </row>
    <row r="853" ht="19.5" customHeight="1" spans="1:3">
      <c r="A853" s="161">
        <v>2130313</v>
      </c>
      <c r="B853" s="177" t="s">
        <v>784</v>
      </c>
      <c r="C853" s="165" t="s">
        <v>153</v>
      </c>
    </row>
    <row r="854" ht="19.5" customHeight="1" spans="1:3">
      <c r="A854" s="161">
        <v>2130314</v>
      </c>
      <c r="B854" s="177" t="s">
        <v>785</v>
      </c>
      <c r="C854" s="165">
        <v>331</v>
      </c>
    </row>
    <row r="855" ht="19.5" customHeight="1" spans="1:3">
      <c r="A855" s="161">
        <v>2130315</v>
      </c>
      <c r="B855" s="177" t="s">
        <v>786</v>
      </c>
      <c r="C855" s="165">
        <v>17</v>
      </c>
    </row>
    <row r="856" ht="19.5" customHeight="1" spans="1:3">
      <c r="A856" s="161">
        <v>2130316</v>
      </c>
      <c r="B856" s="177" t="s">
        <v>787</v>
      </c>
      <c r="C856" s="165" t="s">
        <v>153</v>
      </c>
    </row>
    <row r="857" ht="19.5" customHeight="1" spans="1:3">
      <c r="A857" s="161">
        <v>2130317</v>
      </c>
      <c r="B857" s="177" t="s">
        <v>788</v>
      </c>
      <c r="C857" s="165" t="s">
        <v>153</v>
      </c>
    </row>
    <row r="858" ht="19.5" customHeight="1" spans="1:3">
      <c r="A858" s="161">
        <v>2130318</v>
      </c>
      <c r="B858" s="177" t="s">
        <v>789</v>
      </c>
      <c r="C858" s="165" t="s">
        <v>153</v>
      </c>
    </row>
    <row r="859" ht="19.5" customHeight="1" spans="1:3">
      <c r="A859" s="161">
        <v>2130319</v>
      </c>
      <c r="B859" s="177" t="s">
        <v>790</v>
      </c>
      <c r="C859" s="165">
        <v>133</v>
      </c>
    </row>
    <row r="860" ht="19.5" customHeight="1" spans="1:3">
      <c r="A860" s="161">
        <v>2130321</v>
      </c>
      <c r="B860" s="177" t="s">
        <v>791</v>
      </c>
      <c r="C860" s="165">
        <v>143</v>
      </c>
    </row>
    <row r="861" ht="19.5" customHeight="1" spans="1:3">
      <c r="A861" s="161">
        <v>2130322</v>
      </c>
      <c r="B861" s="177" t="s">
        <v>792</v>
      </c>
      <c r="C861" s="165" t="s">
        <v>153</v>
      </c>
    </row>
    <row r="862" ht="19.5" customHeight="1" spans="1:3">
      <c r="A862" s="161">
        <v>2130333</v>
      </c>
      <c r="B862" s="177" t="s">
        <v>768</v>
      </c>
      <c r="C862" s="165" t="s">
        <v>153</v>
      </c>
    </row>
    <row r="863" ht="19.5" customHeight="1" spans="1:3">
      <c r="A863" s="161">
        <v>2130334</v>
      </c>
      <c r="B863" s="177" t="s">
        <v>793</v>
      </c>
      <c r="C863" s="165" t="s">
        <v>153</v>
      </c>
    </row>
    <row r="864" ht="19.5" customHeight="1" spans="1:3">
      <c r="A864" s="161">
        <v>2130335</v>
      </c>
      <c r="B864" s="177" t="s">
        <v>794</v>
      </c>
      <c r="C864" s="165" t="s">
        <v>153</v>
      </c>
    </row>
    <row r="865" ht="19.5" customHeight="1" spans="1:3">
      <c r="A865" s="161">
        <v>2130336</v>
      </c>
      <c r="B865" s="177" t="s">
        <v>795</v>
      </c>
      <c r="C865" s="165" t="s">
        <v>153</v>
      </c>
    </row>
    <row r="866" ht="19.5" customHeight="1" spans="1:3">
      <c r="A866" s="161">
        <v>2130337</v>
      </c>
      <c r="B866" s="177" t="s">
        <v>796</v>
      </c>
      <c r="C866" s="165" t="s">
        <v>153</v>
      </c>
    </row>
    <row r="867" ht="19.5" customHeight="1" spans="1:3">
      <c r="A867" s="161">
        <v>2130399</v>
      </c>
      <c r="B867" s="177" t="s">
        <v>797</v>
      </c>
      <c r="C867" s="165">
        <v>51</v>
      </c>
    </row>
    <row r="868" ht="19.5" customHeight="1" spans="1:3">
      <c r="A868" s="161">
        <v>21305</v>
      </c>
      <c r="B868" s="177" t="s">
        <v>798</v>
      </c>
      <c r="C868" s="163">
        <f>SUM(C869:C878)</f>
        <v>4549</v>
      </c>
    </row>
    <row r="869" ht="19.5" customHeight="1" spans="1:3">
      <c r="A869" s="161">
        <v>2130501</v>
      </c>
      <c r="B869" s="177" t="s">
        <v>150</v>
      </c>
      <c r="C869" s="165">
        <v>170</v>
      </c>
    </row>
    <row r="870" ht="19.5" customHeight="1" spans="1:3">
      <c r="A870" s="161">
        <v>2130502</v>
      </c>
      <c r="B870" s="177" t="s">
        <v>151</v>
      </c>
      <c r="C870" s="165">
        <v>1542</v>
      </c>
    </row>
    <row r="871" ht="19.5" customHeight="1" spans="1:3">
      <c r="A871" s="161">
        <v>2130503</v>
      </c>
      <c r="B871" s="177" t="s">
        <v>152</v>
      </c>
      <c r="C871" s="165" t="s">
        <v>153</v>
      </c>
    </row>
    <row r="872" ht="19.5" customHeight="1" spans="1:3">
      <c r="A872" s="161">
        <v>2130504</v>
      </c>
      <c r="B872" s="177" t="s">
        <v>799</v>
      </c>
      <c r="C872" s="165" t="s">
        <v>153</v>
      </c>
    </row>
    <row r="873" ht="19.5" customHeight="1" spans="1:3">
      <c r="A873" s="161">
        <v>2130505</v>
      </c>
      <c r="B873" s="177" t="s">
        <v>800</v>
      </c>
      <c r="C873" s="165" t="s">
        <v>153</v>
      </c>
    </row>
    <row r="874" ht="19.5" customHeight="1" spans="1:3">
      <c r="A874" s="161">
        <v>2130506</v>
      </c>
      <c r="B874" s="177" t="s">
        <v>801</v>
      </c>
      <c r="C874" s="165" t="s">
        <v>153</v>
      </c>
    </row>
    <row r="875" ht="19.5" customHeight="1" spans="1:3">
      <c r="A875" s="161">
        <v>2130507</v>
      </c>
      <c r="B875" s="177" t="s">
        <v>802</v>
      </c>
      <c r="C875" s="165" t="s">
        <v>153</v>
      </c>
    </row>
    <row r="876" ht="19.5" customHeight="1" spans="1:3">
      <c r="A876" s="161">
        <v>2130508</v>
      </c>
      <c r="B876" s="177" t="s">
        <v>803</v>
      </c>
      <c r="C876" s="165" t="s">
        <v>153</v>
      </c>
    </row>
    <row r="877" ht="19.5" customHeight="1" spans="1:3">
      <c r="A877" s="161">
        <v>2130550</v>
      </c>
      <c r="B877" s="177" t="s">
        <v>160</v>
      </c>
      <c r="C877" s="165" t="s">
        <v>153</v>
      </c>
    </row>
    <row r="878" ht="19.5" customHeight="1" spans="1:3">
      <c r="A878" s="161">
        <v>2130599</v>
      </c>
      <c r="B878" s="177" t="s">
        <v>804</v>
      </c>
      <c r="C878" s="165">
        <v>2837</v>
      </c>
    </row>
    <row r="879" ht="19.5" customHeight="1" spans="1:3">
      <c r="A879" s="161">
        <v>21307</v>
      </c>
      <c r="B879" s="177" t="s">
        <v>805</v>
      </c>
      <c r="C879" s="163">
        <f>SUM(C880:C885)</f>
        <v>2271</v>
      </c>
    </row>
    <row r="880" ht="19.5" customHeight="1" spans="1:3">
      <c r="A880" s="161">
        <v>2130701</v>
      </c>
      <c r="B880" s="177" t="s">
        <v>806</v>
      </c>
      <c r="C880" s="165">
        <v>248</v>
      </c>
    </row>
    <row r="881" ht="19.5" customHeight="1" spans="1:3">
      <c r="A881" s="161">
        <v>2130704</v>
      </c>
      <c r="B881" s="177" t="s">
        <v>807</v>
      </c>
      <c r="C881" s="165" t="s">
        <v>153</v>
      </c>
    </row>
    <row r="882" ht="19.5" customHeight="1" spans="1:3">
      <c r="A882" s="161">
        <v>2130705</v>
      </c>
      <c r="B882" s="177" t="s">
        <v>808</v>
      </c>
      <c r="C882" s="165">
        <v>1634</v>
      </c>
    </row>
    <row r="883" ht="19.5" customHeight="1" spans="1:3">
      <c r="A883" s="161">
        <v>2130706</v>
      </c>
      <c r="B883" s="177" t="s">
        <v>809</v>
      </c>
      <c r="C883" s="165">
        <v>355</v>
      </c>
    </row>
    <row r="884" ht="19.5" customHeight="1" spans="1:3">
      <c r="A884" s="161">
        <v>2130707</v>
      </c>
      <c r="B884" s="177" t="s">
        <v>810</v>
      </c>
      <c r="C884" s="165">
        <v>34</v>
      </c>
    </row>
    <row r="885" ht="19.5" customHeight="1" spans="1:3">
      <c r="A885" s="161">
        <v>2130799</v>
      </c>
      <c r="B885" s="177" t="s">
        <v>811</v>
      </c>
      <c r="C885" s="165" t="s">
        <v>153</v>
      </c>
    </row>
    <row r="886" ht="19.5" customHeight="1" spans="1:3">
      <c r="A886" s="161">
        <v>21308</v>
      </c>
      <c r="B886" s="177" t="s">
        <v>812</v>
      </c>
      <c r="C886" s="163">
        <f>SUM(C887:C891)</f>
        <v>526</v>
      </c>
    </row>
    <row r="887" ht="19.5" customHeight="1" spans="1:3">
      <c r="A887" s="161">
        <v>2130801</v>
      </c>
      <c r="B887" s="177" t="s">
        <v>813</v>
      </c>
      <c r="C887" s="165" t="s">
        <v>153</v>
      </c>
    </row>
    <row r="888" ht="19.5" customHeight="1" spans="1:3">
      <c r="A888" s="161">
        <v>2130803</v>
      </c>
      <c r="B888" s="177" t="s">
        <v>814</v>
      </c>
      <c r="C888" s="165">
        <v>444</v>
      </c>
    </row>
    <row r="889" ht="19.5" customHeight="1" spans="1:3">
      <c r="A889" s="161">
        <v>2130804</v>
      </c>
      <c r="B889" s="177" t="s">
        <v>815</v>
      </c>
      <c r="C889" s="165">
        <v>82</v>
      </c>
    </row>
    <row r="890" ht="19.5" customHeight="1" spans="1:3">
      <c r="A890" s="161">
        <v>2130805</v>
      </c>
      <c r="B890" s="177" t="s">
        <v>816</v>
      </c>
      <c r="C890" s="165" t="s">
        <v>153</v>
      </c>
    </row>
    <row r="891" ht="19.5" customHeight="1" spans="1:3">
      <c r="A891" s="161">
        <v>2130899</v>
      </c>
      <c r="B891" s="177" t="s">
        <v>817</v>
      </c>
      <c r="C891" s="165" t="s">
        <v>153</v>
      </c>
    </row>
    <row r="892" ht="19.5" customHeight="1" spans="1:3">
      <c r="A892" s="161">
        <v>21309</v>
      </c>
      <c r="B892" s="177" t="s">
        <v>818</v>
      </c>
      <c r="C892" s="163">
        <f>SUM(C893:C894)</f>
        <v>306</v>
      </c>
    </row>
    <row r="893" ht="19.5" customHeight="1" spans="1:3">
      <c r="A893" s="161">
        <v>2130901</v>
      </c>
      <c r="B893" s="177" t="s">
        <v>819</v>
      </c>
      <c r="C893" s="165" t="s">
        <v>153</v>
      </c>
    </row>
    <row r="894" ht="19.5" customHeight="1" spans="1:3">
      <c r="A894" s="161">
        <v>2130999</v>
      </c>
      <c r="B894" s="177" t="s">
        <v>820</v>
      </c>
      <c r="C894" s="165">
        <v>306</v>
      </c>
    </row>
    <row r="895" ht="19.5" customHeight="1" spans="1:3">
      <c r="A895" s="161">
        <v>21399</v>
      </c>
      <c r="B895" s="177" t="s">
        <v>821</v>
      </c>
      <c r="C895" s="163">
        <f>SUM(C896:C897)</f>
        <v>93</v>
      </c>
    </row>
    <row r="896" ht="19.5" customHeight="1" spans="1:3">
      <c r="A896" s="161">
        <v>2139901</v>
      </c>
      <c r="B896" s="177" t="s">
        <v>822</v>
      </c>
      <c r="C896" s="165" t="s">
        <v>153</v>
      </c>
    </row>
    <row r="897" ht="19.5" customHeight="1" spans="1:3">
      <c r="A897" s="161">
        <v>2139999</v>
      </c>
      <c r="B897" s="177" t="s">
        <v>823</v>
      </c>
      <c r="C897" s="165">
        <v>93</v>
      </c>
    </row>
    <row r="898" ht="19.5" customHeight="1" spans="1:3">
      <c r="A898" s="161">
        <v>214</v>
      </c>
      <c r="B898" s="177" t="s">
        <v>824</v>
      </c>
      <c r="C898" s="163">
        <f>SUM(C899,C921,C931,C941,C948,C953)</f>
        <v>4654</v>
      </c>
    </row>
    <row r="899" ht="19.5" customHeight="1" spans="1:3">
      <c r="A899" s="161">
        <v>21401</v>
      </c>
      <c r="B899" s="177" t="s">
        <v>825</v>
      </c>
      <c r="C899" s="163">
        <f>SUM(C900:C920)</f>
        <v>3074</v>
      </c>
    </row>
    <row r="900" ht="19.5" customHeight="1" spans="1:3">
      <c r="A900" s="161">
        <v>2140101</v>
      </c>
      <c r="B900" s="177" t="s">
        <v>150</v>
      </c>
      <c r="C900" s="165">
        <v>1631</v>
      </c>
    </row>
    <row r="901" ht="19.5" customHeight="1" spans="1:3">
      <c r="A901" s="161">
        <v>2140102</v>
      </c>
      <c r="B901" s="177" t="s">
        <v>151</v>
      </c>
      <c r="C901" s="165">
        <v>104</v>
      </c>
    </row>
    <row r="902" ht="19.5" customHeight="1" spans="1:3">
      <c r="A902" s="161">
        <v>2140103</v>
      </c>
      <c r="B902" s="177" t="s">
        <v>152</v>
      </c>
      <c r="C902" s="165" t="s">
        <v>153</v>
      </c>
    </row>
    <row r="903" ht="19.5" customHeight="1" spans="1:3">
      <c r="A903" s="161">
        <v>2140104</v>
      </c>
      <c r="B903" s="177" t="s">
        <v>826</v>
      </c>
      <c r="C903" s="165" t="s">
        <v>153</v>
      </c>
    </row>
    <row r="904" ht="19.5" customHeight="1" spans="1:3">
      <c r="A904" s="161">
        <v>2140106</v>
      </c>
      <c r="B904" s="177" t="s">
        <v>827</v>
      </c>
      <c r="C904" s="165">
        <v>444</v>
      </c>
    </row>
    <row r="905" ht="19.5" customHeight="1" spans="1:3">
      <c r="A905" s="161">
        <v>2140109</v>
      </c>
      <c r="B905" s="177" t="s">
        <v>828</v>
      </c>
      <c r="C905" s="165" t="s">
        <v>153</v>
      </c>
    </row>
    <row r="906" ht="19.5" customHeight="1" spans="1:3">
      <c r="A906" s="161">
        <v>2140110</v>
      </c>
      <c r="B906" s="177" t="s">
        <v>829</v>
      </c>
      <c r="C906" s="165">
        <v>66</v>
      </c>
    </row>
    <row r="907" ht="19.5" customHeight="1" spans="1:3">
      <c r="A907" s="161">
        <v>2140111</v>
      </c>
      <c r="B907" s="177" t="s">
        <v>830</v>
      </c>
      <c r="C907" s="165" t="s">
        <v>153</v>
      </c>
    </row>
    <row r="908" ht="19.5" customHeight="1" spans="1:3">
      <c r="A908" s="161">
        <v>2140112</v>
      </c>
      <c r="B908" s="177" t="s">
        <v>831</v>
      </c>
      <c r="C908" s="165" t="s">
        <v>153</v>
      </c>
    </row>
    <row r="909" ht="19.5" customHeight="1" spans="1:3">
      <c r="A909" s="161">
        <v>2140114</v>
      </c>
      <c r="B909" s="177" t="s">
        <v>832</v>
      </c>
      <c r="C909" s="165" t="s">
        <v>153</v>
      </c>
    </row>
    <row r="910" ht="19.5" customHeight="1" spans="1:3">
      <c r="A910" s="161">
        <v>2140122</v>
      </c>
      <c r="B910" s="177" t="s">
        <v>833</v>
      </c>
      <c r="C910" s="165" t="s">
        <v>153</v>
      </c>
    </row>
    <row r="911" ht="19.5" customHeight="1" spans="1:3">
      <c r="A911" s="161">
        <v>2140123</v>
      </c>
      <c r="B911" s="177" t="s">
        <v>834</v>
      </c>
      <c r="C911" s="165" t="s">
        <v>153</v>
      </c>
    </row>
    <row r="912" ht="19.5" customHeight="1" spans="1:3">
      <c r="A912" s="161">
        <v>2140127</v>
      </c>
      <c r="B912" s="177" t="s">
        <v>835</v>
      </c>
      <c r="C912" s="165" t="s">
        <v>153</v>
      </c>
    </row>
    <row r="913" ht="19.5" customHeight="1" spans="1:3">
      <c r="A913" s="161">
        <v>2140128</v>
      </c>
      <c r="B913" s="177" t="s">
        <v>836</v>
      </c>
      <c r="C913" s="165" t="s">
        <v>153</v>
      </c>
    </row>
    <row r="914" ht="19.5" customHeight="1" spans="1:3">
      <c r="A914" s="161">
        <v>2140129</v>
      </c>
      <c r="B914" s="177" t="s">
        <v>837</v>
      </c>
      <c r="C914" s="165" t="s">
        <v>153</v>
      </c>
    </row>
    <row r="915" ht="19.5" customHeight="1" spans="1:3">
      <c r="A915" s="161">
        <v>2140130</v>
      </c>
      <c r="B915" s="177" t="s">
        <v>838</v>
      </c>
      <c r="C915" s="165" t="s">
        <v>153</v>
      </c>
    </row>
    <row r="916" ht="19.5" customHeight="1" spans="1:3">
      <c r="A916" s="161">
        <v>2140131</v>
      </c>
      <c r="B916" s="177" t="s">
        <v>839</v>
      </c>
      <c r="C916" s="165" t="s">
        <v>153</v>
      </c>
    </row>
    <row r="917" ht="19.5" customHeight="1" spans="1:3">
      <c r="A917" s="161">
        <v>2140133</v>
      </c>
      <c r="B917" s="177" t="s">
        <v>840</v>
      </c>
      <c r="C917" s="165" t="s">
        <v>153</v>
      </c>
    </row>
    <row r="918" ht="19.5" customHeight="1" spans="1:3">
      <c r="A918" s="161">
        <v>2140136</v>
      </c>
      <c r="B918" s="177" t="s">
        <v>841</v>
      </c>
      <c r="C918" s="165">
        <v>170</v>
      </c>
    </row>
    <row r="919" ht="19.5" customHeight="1" spans="1:3">
      <c r="A919" s="161">
        <v>2140138</v>
      </c>
      <c r="B919" s="177" t="s">
        <v>842</v>
      </c>
      <c r="C919" s="165" t="s">
        <v>153</v>
      </c>
    </row>
    <row r="920" ht="19.5" customHeight="1" spans="1:3">
      <c r="A920" s="161">
        <v>2140199</v>
      </c>
      <c r="B920" s="177" t="s">
        <v>843</v>
      </c>
      <c r="C920" s="165">
        <v>659</v>
      </c>
    </row>
    <row r="921" ht="19.5" customHeight="1" spans="1:3">
      <c r="A921" s="161">
        <v>21402</v>
      </c>
      <c r="B921" s="177" t="s">
        <v>844</v>
      </c>
      <c r="C921" s="163">
        <f>SUM(C922:C930)</f>
        <v>0</v>
      </c>
    </row>
    <row r="922" ht="19.5" customHeight="1" spans="1:3">
      <c r="A922" s="161">
        <v>2140201</v>
      </c>
      <c r="B922" s="177" t="s">
        <v>150</v>
      </c>
      <c r="C922" s="165" t="s">
        <v>153</v>
      </c>
    </row>
    <row r="923" ht="19.5" customHeight="1" spans="1:3">
      <c r="A923" s="161">
        <v>2140202</v>
      </c>
      <c r="B923" s="177" t="s">
        <v>151</v>
      </c>
      <c r="C923" s="165" t="s">
        <v>153</v>
      </c>
    </row>
    <row r="924" ht="19.5" customHeight="1" spans="1:3">
      <c r="A924" s="161">
        <v>2140203</v>
      </c>
      <c r="B924" s="177" t="s">
        <v>152</v>
      </c>
      <c r="C924" s="165" t="s">
        <v>153</v>
      </c>
    </row>
    <row r="925" ht="19.5" customHeight="1" spans="1:3">
      <c r="A925" s="161">
        <v>2140204</v>
      </c>
      <c r="B925" s="177" t="s">
        <v>845</v>
      </c>
      <c r="C925" s="165" t="s">
        <v>153</v>
      </c>
    </row>
    <row r="926" ht="19.5" customHeight="1" spans="1:3">
      <c r="A926" s="161">
        <v>2140205</v>
      </c>
      <c r="B926" s="177" t="s">
        <v>846</v>
      </c>
      <c r="C926" s="165" t="s">
        <v>153</v>
      </c>
    </row>
    <row r="927" ht="19.5" customHeight="1" spans="1:3">
      <c r="A927" s="161">
        <v>2140206</v>
      </c>
      <c r="B927" s="177" t="s">
        <v>847</v>
      </c>
      <c r="C927" s="165" t="s">
        <v>153</v>
      </c>
    </row>
    <row r="928" ht="19.5" customHeight="1" spans="1:3">
      <c r="A928" s="161">
        <v>2140207</v>
      </c>
      <c r="B928" s="177" t="s">
        <v>848</v>
      </c>
      <c r="C928" s="165" t="s">
        <v>153</v>
      </c>
    </row>
    <row r="929" ht="19.5" customHeight="1" spans="1:3">
      <c r="A929" s="161">
        <v>2140208</v>
      </c>
      <c r="B929" s="177" t="s">
        <v>849</v>
      </c>
      <c r="C929" s="165" t="s">
        <v>153</v>
      </c>
    </row>
    <row r="930" ht="19.5" customHeight="1" spans="1:3">
      <c r="A930" s="161">
        <v>2140299</v>
      </c>
      <c r="B930" s="177" t="s">
        <v>850</v>
      </c>
      <c r="C930" s="165" t="s">
        <v>153</v>
      </c>
    </row>
    <row r="931" ht="19.5" customHeight="1" spans="1:3">
      <c r="A931" s="161">
        <v>21403</v>
      </c>
      <c r="B931" s="177" t="s">
        <v>851</v>
      </c>
      <c r="C931" s="163">
        <f>SUM(C932:C940)</f>
        <v>0</v>
      </c>
    </row>
    <row r="932" ht="19.5" customHeight="1" spans="1:3">
      <c r="A932" s="161">
        <v>2140301</v>
      </c>
      <c r="B932" s="177" t="s">
        <v>150</v>
      </c>
      <c r="C932" s="165" t="s">
        <v>153</v>
      </c>
    </row>
    <row r="933" ht="19.5" customHeight="1" spans="1:3">
      <c r="A933" s="161">
        <v>2140302</v>
      </c>
      <c r="B933" s="177" t="s">
        <v>151</v>
      </c>
      <c r="C933" s="165" t="s">
        <v>153</v>
      </c>
    </row>
    <row r="934" ht="19.5" customHeight="1" spans="1:3">
      <c r="A934" s="161">
        <v>2140303</v>
      </c>
      <c r="B934" s="177" t="s">
        <v>152</v>
      </c>
      <c r="C934" s="165" t="s">
        <v>153</v>
      </c>
    </row>
    <row r="935" ht="19.5" customHeight="1" spans="1:3">
      <c r="A935" s="161">
        <v>2140304</v>
      </c>
      <c r="B935" s="177" t="s">
        <v>852</v>
      </c>
      <c r="C935" s="165" t="s">
        <v>153</v>
      </c>
    </row>
    <row r="936" ht="19.5" customHeight="1" spans="1:3">
      <c r="A936" s="161">
        <v>2140305</v>
      </c>
      <c r="B936" s="177" t="s">
        <v>853</v>
      </c>
      <c r="C936" s="165" t="s">
        <v>153</v>
      </c>
    </row>
    <row r="937" ht="19.5" customHeight="1" spans="1:3">
      <c r="A937" s="161">
        <v>2140306</v>
      </c>
      <c r="B937" s="177" t="s">
        <v>854</v>
      </c>
      <c r="C937" s="165" t="s">
        <v>153</v>
      </c>
    </row>
    <row r="938" ht="19.5" customHeight="1" spans="1:3">
      <c r="A938" s="161">
        <v>2140307</v>
      </c>
      <c r="B938" s="177" t="s">
        <v>855</v>
      </c>
      <c r="C938" s="165" t="s">
        <v>153</v>
      </c>
    </row>
    <row r="939" ht="19.5" customHeight="1" spans="1:3">
      <c r="A939" s="161">
        <v>2140308</v>
      </c>
      <c r="B939" s="177" t="s">
        <v>856</v>
      </c>
      <c r="C939" s="165" t="s">
        <v>153</v>
      </c>
    </row>
    <row r="940" ht="19.5" customHeight="1" spans="1:3">
      <c r="A940" s="161">
        <v>2140399</v>
      </c>
      <c r="B940" s="177" t="s">
        <v>857</v>
      </c>
      <c r="C940" s="165" t="s">
        <v>153</v>
      </c>
    </row>
    <row r="941" ht="19.5" customHeight="1" spans="1:3">
      <c r="A941" s="161">
        <v>21405</v>
      </c>
      <c r="B941" s="177" t="s">
        <v>858</v>
      </c>
      <c r="C941" s="163">
        <f>SUM(C942:C947)</f>
        <v>0</v>
      </c>
    </row>
    <row r="942" ht="19.5" customHeight="1" spans="1:3">
      <c r="A942" s="161">
        <v>2140501</v>
      </c>
      <c r="B942" s="177" t="s">
        <v>150</v>
      </c>
      <c r="C942" s="165" t="s">
        <v>153</v>
      </c>
    </row>
    <row r="943" ht="19.5" customHeight="1" spans="1:3">
      <c r="A943" s="161">
        <v>2140502</v>
      </c>
      <c r="B943" s="177" t="s">
        <v>151</v>
      </c>
      <c r="C943" s="165" t="s">
        <v>153</v>
      </c>
    </row>
    <row r="944" ht="19.5" customHeight="1" spans="1:3">
      <c r="A944" s="161">
        <v>2140503</v>
      </c>
      <c r="B944" s="177" t="s">
        <v>152</v>
      </c>
      <c r="C944" s="165" t="s">
        <v>153</v>
      </c>
    </row>
    <row r="945" ht="19.5" customHeight="1" spans="1:3">
      <c r="A945" s="161">
        <v>2140504</v>
      </c>
      <c r="B945" s="177" t="s">
        <v>849</v>
      </c>
      <c r="C945" s="165" t="s">
        <v>153</v>
      </c>
    </row>
    <row r="946" ht="19.5" customHeight="1" spans="1:3">
      <c r="A946" s="161">
        <v>2140505</v>
      </c>
      <c r="B946" s="177" t="s">
        <v>859</v>
      </c>
      <c r="C946" s="165" t="s">
        <v>153</v>
      </c>
    </row>
    <row r="947" ht="19.5" customHeight="1" spans="1:3">
      <c r="A947" s="161">
        <v>2140599</v>
      </c>
      <c r="B947" s="177" t="s">
        <v>860</v>
      </c>
      <c r="C947" s="165" t="s">
        <v>153</v>
      </c>
    </row>
    <row r="948" ht="19.5" customHeight="1" spans="1:3">
      <c r="A948" s="161">
        <v>21406</v>
      </c>
      <c r="B948" s="177" t="s">
        <v>861</v>
      </c>
      <c r="C948" s="163">
        <f>SUM(C949:C952)</f>
        <v>505</v>
      </c>
    </row>
    <row r="949" ht="19.5" customHeight="1" spans="1:3">
      <c r="A949" s="161">
        <v>2140601</v>
      </c>
      <c r="B949" s="177" t="s">
        <v>862</v>
      </c>
      <c r="C949" s="165">
        <v>505</v>
      </c>
    </row>
    <row r="950" ht="19.5" customHeight="1" spans="1:3">
      <c r="A950" s="161">
        <v>2140602</v>
      </c>
      <c r="B950" s="177" t="s">
        <v>863</v>
      </c>
      <c r="C950" s="165" t="s">
        <v>153</v>
      </c>
    </row>
    <row r="951" ht="19.5" customHeight="1" spans="1:3">
      <c r="A951" s="161">
        <v>2140603</v>
      </c>
      <c r="B951" s="177" t="s">
        <v>864</v>
      </c>
      <c r="C951" s="165" t="s">
        <v>153</v>
      </c>
    </row>
    <row r="952" ht="19.5" customHeight="1" spans="1:3">
      <c r="A952" s="161">
        <v>2140699</v>
      </c>
      <c r="B952" s="177" t="s">
        <v>865</v>
      </c>
      <c r="C952" s="165" t="s">
        <v>153</v>
      </c>
    </row>
    <row r="953" ht="19.5" customHeight="1" spans="1:3">
      <c r="A953" s="161">
        <v>21499</v>
      </c>
      <c r="B953" s="177" t="s">
        <v>866</v>
      </c>
      <c r="C953" s="163">
        <f>SUM(C954:C955)</f>
        <v>1075</v>
      </c>
    </row>
    <row r="954" ht="19.5" customHeight="1" spans="1:3">
      <c r="A954" s="161">
        <v>2149901</v>
      </c>
      <c r="B954" s="177" t="s">
        <v>867</v>
      </c>
      <c r="C954" s="165" t="s">
        <v>153</v>
      </c>
    </row>
    <row r="955" ht="19.5" customHeight="1" spans="1:3">
      <c r="A955" s="161">
        <v>2149999</v>
      </c>
      <c r="B955" s="177" t="s">
        <v>868</v>
      </c>
      <c r="C955" s="165">
        <v>1075</v>
      </c>
    </row>
    <row r="956" ht="19.5" customHeight="1" spans="1:3">
      <c r="A956" s="161">
        <v>215</v>
      </c>
      <c r="B956" s="177" t="s">
        <v>869</v>
      </c>
      <c r="C956" s="163">
        <f>SUM(C957,C967,C983,C988,C999,C1006,C1014)</f>
        <v>1045</v>
      </c>
    </row>
    <row r="957" ht="19.5" customHeight="1" spans="1:3">
      <c r="A957" s="161">
        <v>21501</v>
      </c>
      <c r="B957" s="177" t="s">
        <v>870</v>
      </c>
      <c r="C957" s="163">
        <f>SUM(C958:C966)</f>
        <v>0</v>
      </c>
    </row>
    <row r="958" ht="19.5" customHeight="1" spans="1:3">
      <c r="A958" s="161">
        <v>2150101</v>
      </c>
      <c r="B958" s="177" t="s">
        <v>150</v>
      </c>
      <c r="C958" s="165" t="s">
        <v>153</v>
      </c>
    </row>
    <row r="959" ht="19.5" customHeight="1" spans="1:3">
      <c r="A959" s="161">
        <v>2150102</v>
      </c>
      <c r="B959" s="177" t="s">
        <v>151</v>
      </c>
      <c r="C959" s="165" t="s">
        <v>153</v>
      </c>
    </row>
    <row r="960" ht="19.5" customHeight="1" spans="1:3">
      <c r="A960" s="161">
        <v>2150103</v>
      </c>
      <c r="B960" s="177" t="s">
        <v>152</v>
      </c>
      <c r="C960" s="165" t="s">
        <v>153</v>
      </c>
    </row>
    <row r="961" ht="19.5" customHeight="1" spans="1:3">
      <c r="A961" s="161">
        <v>2150104</v>
      </c>
      <c r="B961" s="177" t="s">
        <v>871</v>
      </c>
      <c r="C961" s="165" t="s">
        <v>153</v>
      </c>
    </row>
    <row r="962" ht="19.5" customHeight="1" spans="1:3">
      <c r="A962" s="161">
        <v>2150105</v>
      </c>
      <c r="B962" s="177" t="s">
        <v>872</v>
      </c>
      <c r="C962" s="165" t="s">
        <v>153</v>
      </c>
    </row>
    <row r="963" ht="19.5" customHeight="1" spans="1:3">
      <c r="A963" s="161">
        <v>2150106</v>
      </c>
      <c r="B963" s="177" t="s">
        <v>873</v>
      </c>
      <c r="C963" s="165" t="s">
        <v>153</v>
      </c>
    </row>
    <row r="964" ht="19.5" customHeight="1" spans="1:3">
      <c r="A964" s="161">
        <v>2150107</v>
      </c>
      <c r="B964" s="177" t="s">
        <v>874</v>
      </c>
      <c r="C964" s="165" t="s">
        <v>153</v>
      </c>
    </row>
    <row r="965" ht="19.5" customHeight="1" spans="1:3">
      <c r="A965" s="161">
        <v>2150108</v>
      </c>
      <c r="B965" s="177" t="s">
        <v>875</v>
      </c>
      <c r="C965" s="165" t="s">
        <v>153</v>
      </c>
    </row>
    <row r="966" ht="19.5" customHeight="1" spans="1:3">
      <c r="A966" s="161">
        <v>2150199</v>
      </c>
      <c r="B966" s="177" t="s">
        <v>876</v>
      </c>
      <c r="C966" s="165" t="s">
        <v>153</v>
      </c>
    </row>
    <row r="967" ht="19.5" customHeight="1" spans="1:3">
      <c r="A967" s="161">
        <v>21502</v>
      </c>
      <c r="B967" s="177" t="s">
        <v>877</v>
      </c>
      <c r="C967" s="163">
        <v>310</v>
      </c>
    </row>
    <row r="968" ht="19.5" customHeight="1" spans="1:3">
      <c r="A968" s="161">
        <v>2150501</v>
      </c>
      <c r="B968" s="177" t="s">
        <v>150</v>
      </c>
      <c r="C968" s="165" t="s">
        <v>153</v>
      </c>
    </row>
    <row r="969" ht="19.5" customHeight="1" spans="1:3">
      <c r="A969" s="161">
        <v>2150502</v>
      </c>
      <c r="B969" s="177" t="s">
        <v>151</v>
      </c>
      <c r="C969" s="165">
        <v>7</v>
      </c>
    </row>
    <row r="970" ht="19.5" customHeight="1" spans="1:3">
      <c r="A970" s="161">
        <v>2150503</v>
      </c>
      <c r="B970" s="177" t="s">
        <v>152</v>
      </c>
      <c r="C970" s="165" t="s">
        <v>153</v>
      </c>
    </row>
    <row r="971" ht="19.5" customHeight="1" spans="1:3">
      <c r="A971" s="161">
        <v>2150504</v>
      </c>
      <c r="B971" s="177" t="s">
        <v>878</v>
      </c>
      <c r="C971" s="165" t="s">
        <v>153</v>
      </c>
    </row>
    <row r="972" ht="19.5" customHeight="1" spans="1:3">
      <c r="A972" s="161">
        <v>2150505</v>
      </c>
      <c r="B972" s="177" t="s">
        <v>879</v>
      </c>
      <c r="C972" s="165" t="s">
        <v>153</v>
      </c>
    </row>
    <row r="973" ht="19.5" customHeight="1" spans="1:3">
      <c r="A973" s="161">
        <v>2150506</v>
      </c>
      <c r="B973" s="177" t="s">
        <v>880</v>
      </c>
      <c r="C973" s="165" t="s">
        <v>153</v>
      </c>
    </row>
    <row r="974" ht="19.5" customHeight="1" spans="1:3">
      <c r="A974" s="161">
        <v>2150507</v>
      </c>
      <c r="B974" s="177" t="s">
        <v>881</v>
      </c>
      <c r="C974" s="165" t="s">
        <v>153</v>
      </c>
    </row>
    <row r="975" ht="19.5" customHeight="1" spans="1:3">
      <c r="A975" s="161">
        <v>2150508</v>
      </c>
      <c r="B975" s="177" t="s">
        <v>882</v>
      </c>
      <c r="C975" s="165" t="s">
        <v>153</v>
      </c>
    </row>
    <row r="976" ht="19.5" customHeight="1" spans="1:3">
      <c r="A976" s="161">
        <v>2150509</v>
      </c>
      <c r="B976" s="177" t="s">
        <v>883</v>
      </c>
      <c r="C976" s="165" t="s">
        <v>153</v>
      </c>
    </row>
    <row r="977" ht="19.5" customHeight="1" spans="1:3">
      <c r="A977" s="161">
        <v>2150510</v>
      </c>
      <c r="B977" s="177" t="s">
        <v>884</v>
      </c>
      <c r="C977" s="165" t="s">
        <v>153</v>
      </c>
    </row>
    <row r="978" ht="19.5" customHeight="1" spans="1:3">
      <c r="A978" s="161">
        <v>2150512</v>
      </c>
      <c r="B978" s="177" t="s">
        <v>885</v>
      </c>
      <c r="C978" s="165" t="s">
        <v>153</v>
      </c>
    </row>
    <row r="979" ht="19.5" customHeight="1" spans="1:3">
      <c r="A979" s="161">
        <v>2150513</v>
      </c>
      <c r="B979" s="177" t="s">
        <v>886</v>
      </c>
      <c r="C979" s="165" t="s">
        <v>153</v>
      </c>
    </row>
    <row r="980" ht="19.5" customHeight="1" spans="1:3">
      <c r="A980" s="161">
        <v>2150514</v>
      </c>
      <c r="B980" s="177" t="s">
        <v>887</v>
      </c>
      <c r="C980" s="165" t="s">
        <v>153</v>
      </c>
    </row>
    <row r="981" ht="19.5" customHeight="1" spans="1:3">
      <c r="A981" s="161">
        <v>2150515</v>
      </c>
      <c r="B981" s="177" t="s">
        <v>888</v>
      </c>
      <c r="C981" s="165" t="s">
        <v>153</v>
      </c>
    </row>
    <row r="982" ht="19.5" customHeight="1" spans="1:3">
      <c r="A982" s="161">
        <v>2150599</v>
      </c>
      <c r="B982" s="177" t="s">
        <v>889</v>
      </c>
      <c r="C982" s="165">
        <v>167</v>
      </c>
    </row>
    <row r="983" ht="19.5" customHeight="1" spans="1:3">
      <c r="A983" s="161">
        <v>21503</v>
      </c>
      <c r="B983" s="177" t="s">
        <v>890</v>
      </c>
      <c r="C983" s="163">
        <f>SUM(C984:C987)</f>
        <v>0</v>
      </c>
    </row>
    <row r="984" ht="19.5" customHeight="1" spans="1:3">
      <c r="A984" s="161">
        <v>2150301</v>
      </c>
      <c r="B984" s="177" t="s">
        <v>150</v>
      </c>
      <c r="C984" s="165" t="s">
        <v>153</v>
      </c>
    </row>
    <row r="985" ht="19.5" customHeight="1" spans="1:3">
      <c r="A985" s="161">
        <v>2150302</v>
      </c>
      <c r="B985" s="177" t="s">
        <v>151</v>
      </c>
      <c r="C985" s="165" t="s">
        <v>153</v>
      </c>
    </row>
    <row r="986" ht="19.5" customHeight="1" spans="1:3">
      <c r="A986" s="161">
        <v>2150303</v>
      </c>
      <c r="B986" s="177" t="s">
        <v>152</v>
      </c>
      <c r="C986" s="165" t="s">
        <v>153</v>
      </c>
    </row>
    <row r="987" ht="19.5" customHeight="1" spans="1:3">
      <c r="A987" s="161">
        <v>2150399</v>
      </c>
      <c r="B987" s="177" t="s">
        <v>891</v>
      </c>
      <c r="C987" s="165" t="s">
        <v>153</v>
      </c>
    </row>
    <row r="988" ht="19.5" customHeight="1" spans="1:3">
      <c r="A988" s="161">
        <v>21505</v>
      </c>
      <c r="B988" s="177" t="s">
        <v>892</v>
      </c>
      <c r="C988" s="163">
        <f>SUM(C989:C998)</f>
        <v>351</v>
      </c>
    </row>
    <row r="989" ht="19.5" customHeight="1" spans="1:3">
      <c r="A989" s="161">
        <v>2150501</v>
      </c>
      <c r="B989" s="177" t="s">
        <v>150</v>
      </c>
      <c r="C989" s="165" t="s">
        <v>153</v>
      </c>
    </row>
    <row r="990" ht="19.5" customHeight="1" spans="1:3">
      <c r="A990" s="161">
        <v>2150502</v>
      </c>
      <c r="B990" s="177" t="s">
        <v>151</v>
      </c>
      <c r="C990" s="165">
        <v>7</v>
      </c>
    </row>
    <row r="991" ht="19.5" customHeight="1" spans="1:3">
      <c r="A991" s="161">
        <v>2150503</v>
      </c>
      <c r="B991" s="177" t="s">
        <v>152</v>
      </c>
      <c r="C991" s="165" t="s">
        <v>153</v>
      </c>
    </row>
    <row r="992" ht="19.5" customHeight="1" spans="1:3">
      <c r="A992" s="161">
        <v>2150505</v>
      </c>
      <c r="B992" s="177" t="s">
        <v>893</v>
      </c>
      <c r="C992" s="165" t="s">
        <v>153</v>
      </c>
    </row>
    <row r="993" ht="19.5" customHeight="1" spans="1:3">
      <c r="A993" s="161">
        <v>2150507</v>
      </c>
      <c r="B993" s="177" t="s">
        <v>894</v>
      </c>
      <c r="C993" s="165" t="s">
        <v>153</v>
      </c>
    </row>
    <row r="994" ht="19.5" customHeight="1" spans="1:3">
      <c r="A994" s="161">
        <v>2150508</v>
      </c>
      <c r="B994" s="177" t="s">
        <v>895</v>
      </c>
      <c r="C994" s="165" t="s">
        <v>153</v>
      </c>
    </row>
    <row r="995" ht="19.5" customHeight="1" spans="1:3">
      <c r="A995" s="161">
        <v>2150516</v>
      </c>
      <c r="B995" s="177" t="s">
        <v>896</v>
      </c>
      <c r="C995" s="165" t="s">
        <v>153</v>
      </c>
    </row>
    <row r="996" ht="19.5" customHeight="1" spans="1:3">
      <c r="A996" s="161">
        <v>2150517</v>
      </c>
      <c r="B996" s="177" t="s">
        <v>897</v>
      </c>
      <c r="C996" s="165">
        <v>177</v>
      </c>
    </row>
    <row r="997" ht="19.5" customHeight="1" spans="1:3">
      <c r="A997" s="161">
        <v>2150550</v>
      </c>
      <c r="B997" s="177" t="s">
        <v>160</v>
      </c>
      <c r="C997" s="165" t="s">
        <v>153</v>
      </c>
    </row>
    <row r="998" ht="19.5" customHeight="1" spans="1:3">
      <c r="A998" s="161">
        <v>2150599</v>
      </c>
      <c r="B998" s="177" t="s">
        <v>898</v>
      </c>
      <c r="C998" s="165">
        <v>167</v>
      </c>
    </row>
    <row r="999" ht="19.5" customHeight="1" spans="1:3">
      <c r="A999" s="161">
        <v>21507</v>
      </c>
      <c r="B999" s="177" t="s">
        <v>899</v>
      </c>
      <c r="C999" s="163">
        <f>SUM(C1000:C1005)</f>
        <v>138</v>
      </c>
    </row>
    <row r="1000" ht="19.5" customHeight="1" spans="1:3">
      <c r="A1000" s="161">
        <v>2150701</v>
      </c>
      <c r="B1000" s="177" t="s">
        <v>150</v>
      </c>
      <c r="C1000" s="165" t="s">
        <v>153</v>
      </c>
    </row>
    <row r="1001" ht="19.5" customHeight="1" spans="1:3">
      <c r="A1001" s="161">
        <v>2150702</v>
      </c>
      <c r="B1001" s="177" t="s">
        <v>151</v>
      </c>
      <c r="C1001" s="165" t="s">
        <v>153</v>
      </c>
    </row>
    <row r="1002" ht="19.5" customHeight="1" spans="1:3">
      <c r="A1002" s="161">
        <v>2150703</v>
      </c>
      <c r="B1002" s="177" t="s">
        <v>152</v>
      </c>
      <c r="C1002" s="165" t="s">
        <v>153</v>
      </c>
    </row>
    <row r="1003" ht="19.5" customHeight="1" spans="1:3">
      <c r="A1003" s="161">
        <v>2150704</v>
      </c>
      <c r="B1003" s="177" t="s">
        <v>900</v>
      </c>
      <c r="C1003" s="165" t="s">
        <v>153</v>
      </c>
    </row>
    <row r="1004" ht="19.5" customHeight="1" spans="1:3">
      <c r="A1004" s="161">
        <v>2150705</v>
      </c>
      <c r="B1004" s="177" t="s">
        <v>901</v>
      </c>
      <c r="C1004" s="165" t="s">
        <v>153</v>
      </c>
    </row>
    <row r="1005" ht="19.5" customHeight="1" spans="1:3">
      <c r="A1005" s="161">
        <v>2150799</v>
      </c>
      <c r="B1005" s="177" t="s">
        <v>902</v>
      </c>
      <c r="C1005" s="165">
        <v>138</v>
      </c>
    </row>
    <row r="1006" ht="19.5" customHeight="1" spans="1:3">
      <c r="A1006" s="161">
        <v>21508</v>
      </c>
      <c r="B1006" s="177" t="s">
        <v>903</v>
      </c>
      <c r="C1006" s="163">
        <f>SUM(C1007:C1013)</f>
        <v>236</v>
      </c>
    </row>
    <row r="1007" ht="19.5" customHeight="1" spans="1:3">
      <c r="A1007" s="161">
        <v>2150801</v>
      </c>
      <c r="B1007" s="177" t="s">
        <v>150</v>
      </c>
      <c r="C1007" s="165">
        <v>121</v>
      </c>
    </row>
    <row r="1008" ht="19.5" customHeight="1" spans="1:3">
      <c r="A1008" s="161">
        <v>2150802</v>
      </c>
      <c r="B1008" s="177" t="s">
        <v>151</v>
      </c>
      <c r="C1008" s="165" t="s">
        <v>153</v>
      </c>
    </row>
    <row r="1009" ht="19.5" customHeight="1" spans="1:3">
      <c r="A1009" s="161">
        <v>2150803</v>
      </c>
      <c r="B1009" s="177" t="s">
        <v>152</v>
      </c>
      <c r="C1009" s="165" t="s">
        <v>153</v>
      </c>
    </row>
    <row r="1010" ht="19.5" customHeight="1" spans="1:3">
      <c r="A1010" s="161">
        <v>2150804</v>
      </c>
      <c r="B1010" s="177" t="s">
        <v>904</v>
      </c>
      <c r="C1010" s="165" t="s">
        <v>153</v>
      </c>
    </row>
    <row r="1011" ht="19.5" customHeight="1" spans="1:3">
      <c r="A1011" s="161">
        <v>2150805</v>
      </c>
      <c r="B1011" s="177" t="s">
        <v>905</v>
      </c>
      <c r="C1011" s="165">
        <v>110</v>
      </c>
    </row>
    <row r="1012" ht="19.5" customHeight="1" spans="1:3">
      <c r="A1012" s="161">
        <v>2150806</v>
      </c>
      <c r="B1012" s="177" t="s">
        <v>906</v>
      </c>
      <c r="C1012" s="165" t="s">
        <v>153</v>
      </c>
    </row>
    <row r="1013" ht="19.5" customHeight="1" spans="1:3">
      <c r="A1013" s="161">
        <v>2150899</v>
      </c>
      <c r="B1013" s="177" t="s">
        <v>907</v>
      </c>
      <c r="C1013" s="165">
        <v>5</v>
      </c>
    </row>
    <row r="1014" ht="19.5" customHeight="1" spans="1:3">
      <c r="A1014" s="161">
        <v>21599</v>
      </c>
      <c r="B1014" s="177" t="s">
        <v>908</v>
      </c>
      <c r="C1014" s="163">
        <f>SUM(C1015:C1019)</f>
        <v>10</v>
      </c>
    </row>
    <row r="1015" ht="19.5" customHeight="1" spans="1:3">
      <c r="A1015" s="161">
        <v>2159901</v>
      </c>
      <c r="B1015" s="177" t="s">
        <v>909</v>
      </c>
      <c r="C1015" s="165" t="s">
        <v>153</v>
      </c>
    </row>
    <row r="1016" ht="19.5" customHeight="1" spans="1:3">
      <c r="A1016" s="161">
        <v>2159904</v>
      </c>
      <c r="B1016" s="177" t="s">
        <v>910</v>
      </c>
      <c r="C1016" s="165" t="s">
        <v>153</v>
      </c>
    </row>
    <row r="1017" ht="19.5" customHeight="1" spans="1:3">
      <c r="A1017" s="161">
        <v>2159905</v>
      </c>
      <c r="B1017" s="177" t="s">
        <v>911</v>
      </c>
      <c r="C1017" s="165" t="s">
        <v>153</v>
      </c>
    </row>
    <row r="1018" ht="19.5" customHeight="1" spans="1:3">
      <c r="A1018" s="161">
        <v>2159906</v>
      </c>
      <c r="B1018" s="177" t="s">
        <v>912</v>
      </c>
      <c r="C1018" s="165" t="s">
        <v>153</v>
      </c>
    </row>
    <row r="1019" ht="19.5" customHeight="1" spans="1:3">
      <c r="A1019" s="161">
        <v>2159999</v>
      </c>
      <c r="B1019" s="177" t="s">
        <v>913</v>
      </c>
      <c r="C1019" s="165">
        <v>10</v>
      </c>
    </row>
    <row r="1020" ht="19.5" customHeight="1" spans="1:3">
      <c r="A1020" s="161">
        <v>216</v>
      </c>
      <c r="B1020" s="177" t="s">
        <v>914</v>
      </c>
      <c r="C1020" s="163">
        <f>SUM(C1021,C1031,C1037)</f>
        <v>742</v>
      </c>
    </row>
    <row r="1021" ht="19.5" customHeight="1" spans="1:3">
      <c r="A1021" s="161">
        <v>21602</v>
      </c>
      <c r="B1021" s="177" t="s">
        <v>915</v>
      </c>
      <c r="C1021" s="163">
        <f>SUM(C1022:C1030)</f>
        <v>727</v>
      </c>
    </row>
    <row r="1022" ht="19.5" customHeight="1" spans="1:3">
      <c r="A1022" s="161">
        <v>2160201</v>
      </c>
      <c r="B1022" s="177" t="s">
        <v>150</v>
      </c>
      <c r="C1022" s="165">
        <v>449</v>
      </c>
    </row>
    <row r="1023" ht="19.5" customHeight="1" spans="1:3">
      <c r="A1023" s="161">
        <v>2160202</v>
      </c>
      <c r="B1023" s="177" t="s">
        <v>151</v>
      </c>
      <c r="C1023" s="165">
        <v>32</v>
      </c>
    </row>
    <row r="1024" ht="19.5" customHeight="1" spans="1:3">
      <c r="A1024" s="161">
        <v>2160203</v>
      </c>
      <c r="B1024" s="177" t="s">
        <v>152</v>
      </c>
      <c r="C1024" s="165" t="s">
        <v>153</v>
      </c>
    </row>
    <row r="1025" ht="19.5" customHeight="1" spans="1:3">
      <c r="A1025" s="161">
        <v>2160216</v>
      </c>
      <c r="B1025" s="177" t="s">
        <v>916</v>
      </c>
      <c r="C1025" s="165" t="s">
        <v>153</v>
      </c>
    </row>
    <row r="1026" ht="19.5" customHeight="1" spans="1:3">
      <c r="A1026" s="161">
        <v>2160217</v>
      </c>
      <c r="B1026" s="177" t="s">
        <v>917</v>
      </c>
      <c r="C1026" s="165" t="s">
        <v>153</v>
      </c>
    </row>
    <row r="1027" ht="19.5" customHeight="1" spans="1:3">
      <c r="A1027" s="161">
        <v>2160218</v>
      </c>
      <c r="B1027" s="177" t="s">
        <v>918</v>
      </c>
      <c r="C1027" s="165" t="s">
        <v>153</v>
      </c>
    </row>
    <row r="1028" ht="19.5" customHeight="1" spans="1:3">
      <c r="A1028" s="161">
        <v>2160219</v>
      </c>
      <c r="B1028" s="177" t="s">
        <v>919</v>
      </c>
      <c r="C1028" s="165" t="s">
        <v>153</v>
      </c>
    </row>
    <row r="1029" ht="19.5" customHeight="1" spans="1:3">
      <c r="A1029" s="161">
        <v>2160250</v>
      </c>
      <c r="B1029" s="177" t="s">
        <v>160</v>
      </c>
      <c r="C1029" s="165" t="s">
        <v>153</v>
      </c>
    </row>
    <row r="1030" ht="19.5" customHeight="1" spans="1:3">
      <c r="A1030" s="161">
        <v>2160299</v>
      </c>
      <c r="B1030" s="177" t="s">
        <v>920</v>
      </c>
      <c r="C1030" s="165">
        <v>246</v>
      </c>
    </row>
    <row r="1031" ht="19.5" customHeight="1" spans="1:3">
      <c r="A1031" s="161">
        <v>21606</v>
      </c>
      <c r="B1031" s="177" t="s">
        <v>921</v>
      </c>
      <c r="C1031" s="163">
        <f>SUM(C1032:C1036)</f>
        <v>10</v>
      </c>
    </row>
    <row r="1032" ht="19.5" customHeight="1" spans="1:3">
      <c r="A1032" s="161">
        <v>2160601</v>
      </c>
      <c r="B1032" s="177" t="s">
        <v>150</v>
      </c>
      <c r="C1032" s="165" t="s">
        <v>153</v>
      </c>
    </row>
    <row r="1033" ht="19.5" customHeight="1" spans="1:3">
      <c r="A1033" s="161">
        <v>2160602</v>
      </c>
      <c r="B1033" s="177" t="s">
        <v>151</v>
      </c>
      <c r="C1033" s="165" t="s">
        <v>153</v>
      </c>
    </row>
    <row r="1034" ht="19.5" customHeight="1" spans="1:3">
      <c r="A1034" s="161">
        <v>2160603</v>
      </c>
      <c r="B1034" s="177" t="s">
        <v>152</v>
      </c>
      <c r="C1034" s="165" t="s">
        <v>153</v>
      </c>
    </row>
    <row r="1035" ht="19.5" customHeight="1" spans="1:3">
      <c r="A1035" s="161">
        <v>2160607</v>
      </c>
      <c r="B1035" s="177" t="s">
        <v>922</v>
      </c>
      <c r="C1035" s="165" t="s">
        <v>153</v>
      </c>
    </row>
    <row r="1036" ht="19.5" customHeight="1" spans="1:3">
      <c r="A1036" s="161">
        <v>2160699</v>
      </c>
      <c r="B1036" s="177" t="s">
        <v>923</v>
      </c>
      <c r="C1036" s="165">
        <v>10</v>
      </c>
    </row>
    <row r="1037" ht="19.5" customHeight="1" spans="1:3">
      <c r="A1037" s="161">
        <v>21699</v>
      </c>
      <c r="B1037" s="177" t="s">
        <v>924</v>
      </c>
      <c r="C1037" s="163">
        <f>SUM(C1038:C1039)</f>
        <v>5</v>
      </c>
    </row>
    <row r="1038" ht="19.5" customHeight="1" spans="1:3">
      <c r="A1038" s="161">
        <v>2169901</v>
      </c>
      <c r="B1038" s="177" t="s">
        <v>925</v>
      </c>
      <c r="C1038" s="165" t="s">
        <v>153</v>
      </c>
    </row>
    <row r="1039" ht="19.5" customHeight="1" spans="1:3">
      <c r="A1039" s="161">
        <v>2169999</v>
      </c>
      <c r="B1039" s="177" t="s">
        <v>926</v>
      </c>
      <c r="C1039" s="165">
        <v>5</v>
      </c>
    </row>
    <row r="1040" ht="19.5" customHeight="1" spans="1:3">
      <c r="A1040" s="161">
        <v>217</v>
      </c>
      <c r="B1040" s="177" t="s">
        <v>927</v>
      </c>
      <c r="C1040" s="163">
        <f>SUM(C1041,C1048,C1058,C1064,C1067)</f>
        <v>50</v>
      </c>
    </row>
    <row r="1041" ht="19.5" customHeight="1" spans="1:3">
      <c r="A1041" s="161">
        <v>21701</v>
      </c>
      <c r="B1041" s="177" t="s">
        <v>928</v>
      </c>
      <c r="C1041" s="163">
        <f>SUM(C1042:C1047)</f>
        <v>0</v>
      </c>
    </row>
    <row r="1042" ht="19.5" customHeight="1" spans="1:3">
      <c r="A1042" s="161">
        <v>2170101</v>
      </c>
      <c r="B1042" s="177" t="s">
        <v>150</v>
      </c>
      <c r="C1042" s="165" t="s">
        <v>153</v>
      </c>
    </row>
    <row r="1043" ht="19.5" customHeight="1" spans="1:3">
      <c r="A1043" s="161">
        <v>2170102</v>
      </c>
      <c r="B1043" s="177" t="s">
        <v>151</v>
      </c>
      <c r="C1043" s="165" t="s">
        <v>153</v>
      </c>
    </row>
    <row r="1044" ht="19.5" customHeight="1" spans="1:3">
      <c r="A1044" s="161">
        <v>2170103</v>
      </c>
      <c r="B1044" s="177" t="s">
        <v>152</v>
      </c>
      <c r="C1044" s="165" t="s">
        <v>153</v>
      </c>
    </row>
    <row r="1045" ht="19.5" customHeight="1" spans="1:3">
      <c r="A1045" s="161">
        <v>2170104</v>
      </c>
      <c r="B1045" s="177" t="s">
        <v>929</v>
      </c>
      <c r="C1045" s="165" t="s">
        <v>153</v>
      </c>
    </row>
    <row r="1046" ht="19.5" customHeight="1" spans="1:3">
      <c r="A1046" s="161">
        <v>2170150</v>
      </c>
      <c r="B1046" s="177" t="s">
        <v>160</v>
      </c>
      <c r="C1046" s="165" t="s">
        <v>153</v>
      </c>
    </row>
    <row r="1047" ht="19.5" customHeight="1" spans="1:3">
      <c r="A1047" s="161">
        <v>2170199</v>
      </c>
      <c r="B1047" s="177" t="s">
        <v>930</v>
      </c>
      <c r="C1047" s="165" t="s">
        <v>153</v>
      </c>
    </row>
    <row r="1048" ht="19.5" customHeight="1" spans="1:3">
      <c r="A1048" s="161">
        <v>21702</v>
      </c>
      <c r="B1048" s="177" t="s">
        <v>931</v>
      </c>
      <c r="C1048" s="163">
        <f>SUM(C1049:C1057)</f>
        <v>50</v>
      </c>
    </row>
    <row r="1049" ht="19.5" customHeight="1" spans="1:3">
      <c r="A1049" s="161">
        <v>2170201</v>
      </c>
      <c r="B1049" s="177" t="s">
        <v>932</v>
      </c>
      <c r="C1049" s="165" t="s">
        <v>153</v>
      </c>
    </row>
    <row r="1050" ht="19.5" customHeight="1" spans="1:3">
      <c r="A1050" s="161">
        <v>2170202</v>
      </c>
      <c r="B1050" s="177" t="s">
        <v>933</v>
      </c>
      <c r="C1050" s="165" t="s">
        <v>153</v>
      </c>
    </row>
    <row r="1051" ht="19.5" customHeight="1" spans="1:3">
      <c r="A1051" s="161">
        <v>2170203</v>
      </c>
      <c r="B1051" s="177" t="s">
        <v>934</v>
      </c>
      <c r="C1051" s="165" t="s">
        <v>153</v>
      </c>
    </row>
    <row r="1052" ht="19.5" customHeight="1" spans="1:3">
      <c r="A1052" s="161">
        <v>2170204</v>
      </c>
      <c r="B1052" s="177" t="s">
        <v>935</v>
      </c>
      <c r="C1052" s="165" t="s">
        <v>153</v>
      </c>
    </row>
    <row r="1053" ht="19.5" customHeight="1" spans="1:3">
      <c r="A1053" s="161">
        <v>2170205</v>
      </c>
      <c r="B1053" s="177" t="s">
        <v>936</v>
      </c>
      <c r="C1053" s="165">
        <v>50</v>
      </c>
    </row>
    <row r="1054" ht="19.5" customHeight="1" spans="1:3">
      <c r="A1054" s="161">
        <v>2170206</v>
      </c>
      <c r="B1054" s="177" t="s">
        <v>937</v>
      </c>
      <c r="C1054" s="165" t="s">
        <v>153</v>
      </c>
    </row>
    <row r="1055" ht="19.5" customHeight="1" spans="1:3">
      <c r="A1055" s="161">
        <v>2170207</v>
      </c>
      <c r="B1055" s="177" t="s">
        <v>938</v>
      </c>
      <c r="C1055" s="165" t="s">
        <v>153</v>
      </c>
    </row>
    <row r="1056" ht="19.5" customHeight="1" spans="1:3">
      <c r="A1056" s="161">
        <v>2170208</v>
      </c>
      <c r="B1056" s="177" t="s">
        <v>939</v>
      </c>
      <c r="C1056" s="165" t="s">
        <v>153</v>
      </c>
    </row>
    <row r="1057" ht="19.5" customHeight="1" spans="1:3">
      <c r="A1057" s="161">
        <v>2170299</v>
      </c>
      <c r="B1057" s="177" t="s">
        <v>940</v>
      </c>
      <c r="C1057" s="165" t="s">
        <v>153</v>
      </c>
    </row>
    <row r="1058" ht="19.5" customHeight="1" spans="1:3">
      <c r="A1058" s="161">
        <v>21703</v>
      </c>
      <c r="B1058" s="177" t="s">
        <v>941</v>
      </c>
      <c r="C1058" s="163">
        <f>SUM(C1059:C1063)</f>
        <v>0</v>
      </c>
    </row>
    <row r="1059" ht="19.5" customHeight="1" spans="1:3">
      <c r="A1059" s="161">
        <v>2170301</v>
      </c>
      <c r="B1059" s="177" t="s">
        <v>942</v>
      </c>
      <c r="C1059" s="165" t="s">
        <v>153</v>
      </c>
    </row>
    <row r="1060" ht="19.5" customHeight="1" spans="1:3">
      <c r="A1060" s="161">
        <v>2170302</v>
      </c>
      <c r="B1060" s="178" t="s">
        <v>943</v>
      </c>
      <c r="C1060" s="165" t="s">
        <v>153</v>
      </c>
    </row>
    <row r="1061" ht="19.5" customHeight="1" spans="1:3">
      <c r="A1061" s="161">
        <v>2170303</v>
      </c>
      <c r="B1061" s="177" t="s">
        <v>944</v>
      </c>
      <c r="C1061" s="165" t="s">
        <v>153</v>
      </c>
    </row>
    <row r="1062" ht="19.5" customHeight="1" spans="1:3">
      <c r="A1062" s="161">
        <v>2170304</v>
      </c>
      <c r="B1062" s="177" t="s">
        <v>945</v>
      </c>
      <c r="C1062" s="165" t="s">
        <v>153</v>
      </c>
    </row>
    <row r="1063" ht="19.5" customHeight="1" spans="1:3">
      <c r="A1063" s="161">
        <v>2170399</v>
      </c>
      <c r="B1063" s="177" t="s">
        <v>946</v>
      </c>
      <c r="C1063" s="165" t="s">
        <v>153</v>
      </c>
    </row>
    <row r="1064" ht="19.5" customHeight="1" spans="1:3">
      <c r="A1064" s="161">
        <v>21704</v>
      </c>
      <c r="B1064" s="177" t="s">
        <v>947</v>
      </c>
      <c r="C1064" s="163">
        <f>SUM(C1065:C1066)</f>
        <v>0</v>
      </c>
    </row>
    <row r="1065" ht="19.5" customHeight="1" spans="1:3">
      <c r="A1065" s="161">
        <v>2170401</v>
      </c>
      <c r="B1065" s="177" t="s">
        <v>948</v>
      </c>
      <c r="C1065" s="165" t="s">
        <v>153</v>
      </c>
    </row>
    <row r="1066" ht="19.5" customHeight="1" spans="1:3">
      <c r="A1066" s="161">
        <v>2170499</v>
      </c>
      <c r="B1066" s="177" t="s">
        <v>949</v>
      </c>
      <c r="C1066" s="165" t="s">
        <v>153</v>
      </c>
    </row>
    <row r="1067" ht="19.5" customHeight="1" spans="1:3">
      <c r="A1067" s="161">
        <v>21799</v>
      </c>
      <c r="B1067" s="177" t="s">
        <v>950</v>
      </c>
      <c r="C1067" s="163">
        <f>SUM(C1068:C1069)</f>
        <v>0</v>
      </c>
    </row>
    <row r="1068" ht="19.5" customHeight="1" spans="1:3">
      <c r="A1068" s="161">
        <v>2179902</v>
      </c>
      <c r="B1068" s="177" t="s">
        <v>951</v>
      </c>
      <c r="C1068" s="165" t="s">
        <v>153</v>
      </c>
    </row>
    <row r="1069" ht="19.5" customHeight="1" spans="1:3">
      <c r="A1069" s="161">
        <v>2179999</v>
      </c>
      <c r="B1069" s="177" t="s">
        <v>952</v>
      </c>
      <c r="C1069" s="165" t="s">
        <v>153</v>
      </c>
    </row>
    <row r="1070" ht="19.5" customHeight="1" spans="1:3">
      <c r="A1070" s="161">
        <v>219</v>
      </c>
      <c r="B1070" s="177" t="s">
        <v>953</v>
      </c>
      <c r="C1070" s="163">
        <f>SUM(C1071,C1072,C1073,C1074,C1075,C1076,C1077,C1078,C1079)</f>
        <v>0</v>
      </c>
    </row>
    <row r="1071" ht="19.5" customHeight="1" spans="1:3">
      <c r="A1071" s="161">
        <v>21901</v>
      </c>
      <c r="B1071" s="177" t="s">
        <v>954</v>
      </c>
      <c r="C1071" s="163"/>
    </row>
    <row r="1072" ht="19.5" customHeight="1" spans="1:3">
      <c r="A1072" s="161">
        <v>21902</v>
      </c>
      <c r="B1072" s="177" t="s">
        <v>955</v>
      </c>
      <c r="C1072" s="163"/>
    </row>
    <row r="1073" ht="19.5" customHeight="1" spans="1:3">
      <c r="A1073" s="161">
        <v>21903</v>
      </c>
      <c r="B1073" s="177" t="s">
        <v>956</v>
      </c>
      <c r="C1073" s="163"/>
    </row>
    <row r="1074" ht="19.5" customHeight="1" spans="1:3">
      <c r="A1074" s="161">
        <v>21904</v>
      </c>
      <c r="B1074" s="177" t="s">
        <v>957</v>
      </c>
      <c r="C1074" s="163"/>
    </row>
    <row r="1075" ht="19.5" customHeight="1" spans="1:3">
      <c r="A1075" s="161">
        <v>21905</v>
      </c>
      <c r="B1075" s="177" t="s">
        <v>958</v>
      </c>
      <c r="C1075" s="163"/>
    </row>
    <row r="1076" ht="19.5" customHeight="1" spans="1:3">
      <c r="A1076" s="161">
        <v>21906</v>
      </c>
      <c r="B1076" s="177" t="s">
        <v>734</v>
      </c>
      <c r="C1076" s="163"/>
    </row>
    <row r="1077" ht="19.5" customHeight="1" spans="1:3">
      <c r="A1077" s="161">
        <v>21907</v>
      </c>
      <c r="B1077" s="177" t="s">
        <v>959</v>
      </c>
      <c r="C1077" s="163"/>
    </row>
    <row r="1078" ht="19.5" customHeight="1" spans="1:3">
      <c r="A1078" s="161">
        <v>21908</v>
      </c>
      <c r="B1078" s="177" t="s">
        <v>960</v>
      </c>
      <c r="C1078" s="163"/>
    </row>
    <row r="1079" ht="19.5" customHeight="1" spans="1:3">
      <c r="A1079" s="161">
        <v>21999</v>
      </c>
      <c r="B1079" s="177" t="s">
        <v>961</v>
      </c>
      <c r="C1079" s="163"/>
    </row>
    <row r="1080" ht="19.5" customHeight="1" spans="1:3">
      <c r="A1080" s="161">
        <v>220</v>
      </c>
      <c r="B1080" s="177" t="s">
        <v>962</v>
      </c>
      <c r="C1080" s="163">
        <f>SUM(C1081,C1108,C1123)</f>
        <v>1</v>
      </c>
    </row>
    <row r="1081" ht="19.5" customHeight="1" spans="1:3">
      <c r="A1081" s="161">
        <v>22001</v>
      </c>
      <c r="B1081" s="177" t="s">
        <v>963</v>
      </c>
      <c r="C1081" s="163">
        <f>SUM(C1082:C1107)</f>
        <v>0</v>
      </c>
    </row>
    <row r="1082" ht="19.5" customHeight="1" spans="1:3">
      <c r="A1082" s="161">
        <v>2200101</v>
      </c>
      <c r="B1082" s="177" t="s">
        <v>150</v>
      </c>
      <c r="C1082" s="165" t="s">
        <v>153</v>
      </c>
    </row>
    <row r="1083" ht="19.5" customHeight="1" spans="1:3">
      <c r="A1083" s="161">
        <v>2200102</v>
      </c>
      <c r="B1083" s="177" t="s">
        <v>151</v>
      </c>
      <c r="C1083" s="165" t="s">
        <v>153</v>
      </c>
    </row>
    <row r="1084" ht="19.5" customHeight="1" spans="1:3">
      <c r="A1084" s="161">
        <v>2200103</v>
      </c>
      <c r="B1084" s="177" t="s">
        <v>152</v>
      </c>
      <c r="C1084" s="165" t="s">
        <v>153</v>
      </c>
    </row>
    <row r="1085" ht="19.5" customHeight="1" spans="1:3">
      <c r="A1085" s="161">
        <v>2200104</v>
      </c>
      <c r="B1085" s="177" t="s">
        <v>964</v>
      </c>
      <c r="C1085" s="165" t="s">
        <v>153</v>
      </c>
    </row>
    <row r="1086" ht="19.5" customHeight="1" spans="1:3">
      <c r="A1086" s="161">
        <v>2200106</v>
      </c>
      <c r="B1086" s="177" t="s">
        <v>965</v>
      </c>
      <c r="C1086" s="165" t="s">
        <v>153</v>
      </c>
    </row>
    <row r="1087" ht="19.5" customHeight="1" spans="1:3">
      <c r="A1087" s="161">
        <v>2200107</v>
      </c>
      <c r="B1087" s="177" t="s">
        <v>966</v>
      </c>
      <c r="C1087" s="165" t="s">
        <v>153</v>
      </c>
    </row>
    <row r="1088" ht="19.5" customHeight="1" spans="1:3">
      <c r="A1088" s="161">
        <v>2200108</v>
      </c>
      <c r="B1088" s="177" t="s">
        <v>967</v>
      </c>
      <c r="C1088" s="165" t="s">
        <v>153</v>
      </c>
    </row>
    <row r="1089" ht="19.5" customHeight="1" spans="1:3">
      <c r="A1089" s="161">
        <v>2200109</v>
      </c>
      <c r="B1089" s="177" t="s">
        <v>968</v>
      </c>
      <c r="C1089" s="165" t="s">
        <v>153</v>
      </c>
    </row>
    <row r="1090" ht="19.5" customHeight="1" spans="1:3">
      <c r="A1090" s="161">
        <v>2200112</v>
      </c>
      <c r="B1090" s="177" t="s">
        <v>969</v>
      </c>
      <c r="C1090" s="165" t="s">
        <v>153</v>
      </c>
    </row>
    <row r="1091" ht="19.5" customHeight="1" spans="1:3">
      <c r="A1091" s="161">
        <v>2200113</v>
      </c>
      <c r="B1091" s="177" t="s">
        <v>970</v>
      </c>
      <c r="C1091" s="165" t="s">
        <v>153</v>
      </c>
    </row>
    <row r="1092" ht="19.5" customHeight="1" spans="1:3">
      <c r="A1092" s="161">
        <v>2200114</v>
      </c>
      <c r="B1092" s="177" t="s">
        <v>971</v>
      </c>
      <c r="C1092" s="165" t="s">
        <v>153</v>
      </c>
    </row>
    <row r="1093" ht="19.5" customHeight="1" spans="1:3">
      <c r="A1093" s="161">
        <v>2200115</v>
      </c>
      <c r="B1093" s="177" t="s">
        <v>972</v>
      </c>
      <c r="C1093" s="165" t="s">
        <v>153</v>
      </c>
    </row>
    <row r="1094" ht="19.5" customHeight="1" spans="1:3">
      <c r="A1094" s="161">
        <v>2200116</v>
      </c>
      <c r="B1094" s="177" t="s">
        <v>973</v>
      </c>
      <c r="C1094" s="165" t="s">
        <v>153</v>
      </c>
    </row>
    <row r="1095" ht="19.5" customHeight="1" spans="1:3">
      <c r="A1095" s="161">
        <v>2200119</v>
      </c>
      <c r="B1095" s="177" t="s">
        <v>974</v>
      </c>
      <c r="C1095" s="165" t="s">
        <v>153</v>
      </c>
    </row>
    <row r="1096" ht="19.5" customHeight="1" spans="1:3">
      <c r="A1096" s="161">
        <v>2200120</v>
      </c>
      <c r="B1096" s="177" t="s">
        <v>975</v>
      </c>
      <c r="C1096" s="165" t="s">
        <v>153</v>
      </c>
    </row>
    <row r="1097" ht="19.5" customHeight="1" spans="1:3">
      <c r="A1097" s="161">
        <v>2200121</v>
      </c>
      <c r="B1097" s="177" t="s">
        <v>976</v>
      </c>
      <c r="C1097" s="165" t="s">
        <v>153</v>
      </c>
    </row>
    <row r="1098" ht="19.5" customHeight="1" spans="1:3">
      <c r="A1098" s="161">
        <v>2200122</v>
      </c>
      <c r="B1098" s="177" t="s">
        <v>977</v>
      </c>
      <c r="C1098" s="165" t="s">
        <v>153</v>
      </c>
    </row>
    <row r="1099" ht="19.5" customHeight="1" spans="1:3">
      <c r="A1099" s="161">
        <v>2200123</v>
      </c>
      <c r="B1099" s="177" t="s">
        <v>978</v>
      </c>
      <c r="C1099" s="165" t="s">
        <v>153</v>
      </c>
    </row>
    <row r="1100" ht="19.5" customHeight="1" spans="1:3">
      <c r="A1100" s="161">
        <v>2200124</v>
      </c>
      <c r="B1100" s="177" t="s">
        <v>979</v>
      </c>
      <c r="C1100" s="165" t="s">
        <v>153</v>
      </c>
    </row>
    <row r="1101" ht="19.5" customHeight="1" spans="1:3">
      <c r="A1101" s="161">
        <v>2200125</v>
      </c>
      <c r="B1101" s="177" t="s">
        <v>980</v>
      </c>
      <c r="C1101" s="165" t="s">
        <v>153</v>
      </c>
    </row>
    <row r="1102" ht="19.5" customHeight="1" spans="1:3">
      <c r="A1102" s="161">
        <v>2200126</v>
      </c>
      <c r="B1102" s="177" t="s">
        <v>981</v>
      </c>
      <c r="C1102" s="165" t="s">
        <v>153</v>
      </c>
    </row>
    <row r="1103" ht="19.5" customHeight="1" spans="1:3">
      <c r="A1103" s="161">
        <v>2200127</v>
      </c>
      <c r="B1103" s="177" t="s">
        <v>982</v>
      </c>
      <c r="C1103" s="165" t="s">
        <v>153</v>
      </c>
    </row>
    <row r="1104" ht="19.5" customHeight="1" spans="1:3">
      <c r="A1104" s="161">
        <v>2200128</v>
      </c>
      <c r="B1104" s="177" t="s">
        <v>983</v>
      </c>
      <c r="C1104" s="165" t="s">
        <v>153</v>
      </c>
    </row>
    <row r="1105" ht="19.5" customHeight="1" spans="1:3">
      <c r="A1105" s="161">
        <v>2200129</v>
      </c>
      <c r="B1105" s="177" t="s">
        <v>984</v>
      </c>
      <c r="C1105" s="165" t="s">
        <v>153</v>
      </c>
    </row>
    <row r="1106" ht="19.5" customHeight="1" spans="1:3">
      <c r="A1106" s="161">
        <v>2200150</v>
      </c>
      <c r="B1106" s="177" t="s">
        <v>160</v>
      </c>
      <c r="C1106" s="165" t="s">
        <v>153</v>
      </c>
    </row>
    <row r="1107" ht="19.5" customHeight="1" spans="1:3">
      <c r="A1107" s="161">
        <v>2200199</v>
      </c>
      <c r="B1107" s="177" t="s">
        <v>985</v>
      </c>
      <c r="C1107" s="165" t="s">
        <v>153</v>
      </c>
    </row>
    <row r="1108" ht="19.5" customHeight="1" spans="1:3">
      <c r="A1108" s="161">
        <v>22005</v>
      </c>
      <c r="B1108" s="177" t="s">
        <v>986</v>
      </c>
      <c r="C1108" s="163">
        <f>SUM(C1109:C1122)</f>
        <v>1</v>
      </c>
    </row>
    <row r="1109" ht="19.5" customHeight="1" spans="1:3">
      <c r="A1109" s="161">
        <v>2200501</v>
      </c>
      <c r="B1109" s="177" t="s">
        <v>150</v>
      </c>
      <c r="C1109" s="165" t="s">
        <v>153</v>
      </c>
    </row>
    <row r="1110" ht="19.5" customHeight="1" spans="1:3">
      <c r="A1110" s="161">
        <v>2200502</v>
      </c>
      <c r="B1110" s="177" t="s">
        <v>151</v>
      </c>
      <c r="C1110" s="165" t="s">
        <v>153</v>
      </c>
    </row>
    <row r="1111" ht="19.5" customHeight="1" spans="1:3">
      <c r="A1111" s="161">
        <v>2200503</v>
      </c>
      <c r="B1111" s="177" t="s">
        <v>152</v>
      </c>
      <c r="C1111" s="165" t="s">
        <v>153</v>
      </c>
    </row>
    <row r="1112" ht="19.5" customHeight="1" spans="1:3">
      <c r="A1112" s="161">
        <v>2200504</v>
      </c>
      <c r="B1112" s="177" t="s">
        <v>987</v>
      </c>
      <c r="C1112" s="165" t="s">
        <v>153</v>
      </c>
    </row>
    <row r="1113" ht="19.5" customHeight="1" spans="1:3">
      <c r="A1113" s="161">
        <v>2200506</v>
      </c>
      <c r="B1113" s="177" t="s">
        <v>988</v>
      </c>
      <c r="C1113" s="165" t="s">
        <v>153</v>
      </c>
    </row>
    <row r="1114" ht="19.5" customHeight="1" spans="1:3">
      <c r="A1114" s="161">
        <v>2200507</v>
      </c>
      <c r="B1114" s="177" t="s">
        <v>989</v>
      </c>
      <c r="C1114" s="165">
        <v>1</v>
      </c>
    </row>
    <row r="1115" ht="19.5" customHeight="1" spans="1:3">
      <c r="A1115" s="161">
        <v>2200508</v>
      </c>
      <c r="B1115" s="177" t="s">
        <v>990</v>
      </c>
      <c r="C1115" s="165" t="s">
        <v>153</v>
      </c>
    </row>
    <row r="1116" ht="19.5" customHeight="1" spans="1:3">
      <c r="A1116" s="161">
        <v>2200509</v>
      </c>
      <c r="B1116" s="177" t="s">
        <v>991</v>
      </c>
      <c r="C1116" s="165">
        <v>0</v>
      </c>
    </row>
    <row r="1117" ht="19.5" customHeight="1" spans="1:3">
      <c r="A1117" s="161">
        <v>2200510</v>
      </c>
      <c r="B1117" s="177" t="s">
        <v>992</v>
      </c>
      <c r="C1117" s="165">
        <v>0</v>
      </c>
    </row>
    <row r="1118" ht="19.5" customHeight="1" spans="1:3">
      <c r="A1118" s="161">
        <v>2200511</v>
      </c>
      <c r="B1118" s="177" t="s">
        <v>993</v>
      </c>
      <c r="C1118" s="165" t="s">
        <v>153</v>
      </c>
    </row>
    <row r="1119" ht="19.5" customHeight="1" spans="1:3">
      <c r="A1119" s="161">
        <v>2200512</v>
      </c>
      <c r="B1119" s="177" t="s">
        <v>994</v>
      </c>
      <c r="C1119" s="165" t="s">
        <v>153</v>
      </c>
    </row>
    <row r="1120" ht="19.5" customHeight="1" spans="1:3">
      <c r="A1120" s="161">
        <v>2200513</v>
      </c>
      <c r="B1120" s="177" t="s">
        <v>995</v>
      </c>
      <c r="C1120" s="165" t="s">
        <v>153</v>
      </c>
    </row>
    <row r="1121" ht="19.5" customHeight="1" spans="1:3">
      <c r="A1121" s="161">
        <v>2200514</v>
      </c>
      <c r="B1121" s="177" t="s">
        <v>996</v>
      </c>
      <c r="C1121" s="165" t="s">
        <v>153</v>
      </c>
    </row>
    <row r="1122" ht="19.5" customHeight="1" spans="1:3">
      <c r="A1122" s="161">
        <v>2200599</v>
      </c>
      <c r="B1122" s="177" t="s">
        <v>997</v>
      </c>
      <c r="C1122" s="165" t="s">
        <v>153</v>
      </c>
    </row>
    <row r="1123" ht="19.5" customHeight="1" spans="1:3">
      <c r="A1123" s="161">
        <v>22099</v>
      </c>
      <c r="B1123" s="177" t="s">
        <v>998</v>
      </c>
      <c r="C1123" s="163"/>
    </row>
    <row r="1124" ht="19.5" customHeight="1" spans="1:3">
      <c r="A1124" s="161">
        <v>221</v>
      </c>
      <c r="B1124" s="177" t="s">
        <v>999</v>
      </c>
      <c r="C1124" s="163">
        <f>SUM(C1125,C1136,C1140)</f>
        <v>10704</v>
      </c>
    </row>
    <row r="1125" ht="19.5" customHeight="1" spans="1:3">
      <c r="A1125" s="161">
        <v>22101</v>
      </c>
      <c r="B1125" s="177" t="s">
        <v>1000</v>
      </c>
      <c r="C1125" s="163">
        <f>SUM(C1126:C1135)</f>
        <v>7907</v>
      </c>
    </row>
    <row r="1126" ht="19.5" customHeight="1" spans="1:3">
      <c r="A1126" s="161">
        <v>2210101</v>
      </c>
      <c r="B1126" s="177" t="s">
        <v>1001</v>
      </c>
      <c r="C1126" s="165" t="s">
        <v>153</v>
      </c>
    </row>
    <row r="1127" ht="19.5" customHeight="1" spans="1:3">
      <c r="A1127" s="161">
        <v>2210102</v>
      </c>
      <c r="B1127" s="177" t="s">
        <v>1002</v>
      </c>
      <c r="C1127" s="165" t="s">
        <v>153</v>
      </c>
    </row>
    <row r="1128" ht="19.5" customHeight="1" spans="1:3">
      <c r="A1128" s="161">
        <v>2210103</v>
      </c>
      <c r="B1128" s="177" t="s">
        <v>1003</v>
      </c>
      <c r="C1128" s="165">
        <v>1636</v>
      </c>
    </row>
    <row r="1129" ht="19.5" customHeight="1" spans="1:3">
      <c r="A1129" s="161">
        <v>2210104</v>
      </c>
      <c r="B1129" s="177" t="s">
        <v>1004</v>
      </c>
      <c r="C1129" s="165" t="s">
        <v>153</v>
      </c>
    </row>
    <row r="1130" ht="19.5" customHeight="1" spans="1:3">
      <c r="A1130" s="161">
        <v>2210105</v>
      </c>
      <c r="B1130" s="177" t="s">
        <v>1005</v>
      </c>
      <c r="C1130" s="165">
        <v>0</v>
      </c>
    </row>
    <row r="1131" ht="19.5" customHeight="1" spans="1:3">
      <c r="A1131" s="161">
        <v>2210106</v>
      </c>
      <c r="B1131" s="177" t="s">
        <v>1006</v>
      </c>
      <c r="C1131" s="165" t="s">
        <v>153</v>
      </c>
    </row>
    <row r="1132" ht="19.5" customHeight="1" spans="1:3">
      <c r="A1132" s="161">
        <v>2210107</v>
      </c>
      <c r="B1132" s="177" t="s">
        <v>1007</v>
      </c>
      <c r="C1132" s="165" t="s">
        <v>153</v>
      </c>
    </row>
    <row r="1133" ht="19.5" customHeight="1" spans="1:3">
      <c r="A1133" s="161">
        <v>2210108</v>
      </c>
      <c r="B1133" s="177" t="s">
        <v>1008</v>
      </c>
      <c r="C1133" s="165">
        <v>6271</v>
      </c>
    </row>
    <row r="1134" ht="19.5" customHeight="1" spans="1:3">
      <c r="A1134" s="161">
        <v>2210109</v>
      </c>
      <c r="B1134" s="177" t="s">
        <v>1009</v>
      </c>
      <c r="C1134" s="165" t="s">
        <v>153</v>
      </c>
    </row>
    <row r="1135" ht="19.5" customHeight="1" spans="1:3">
      <c r="A1135" s="161">
        <v>2210199</v>
      </c>
      <c r="B1135" s="177" t="s">
        <v>1010</v>
      </c>
      <c r="C1135" s="165" t="s">
        <v>153</v>
      </c>
    </row>
    <row r="1136" ht="19.5" customHeight="1" spans="1:3">
      <c r="A1136" s="161">
        <v>22102</v>
      </c>
      <c r="B1136" s="177" t="s">
        <v>1011</v>
      </c>
      <c r="C1136" s="163">
        <f>SUM(C1137:C1139)</f>
        <v>2797</v>
      </c>
    </row>
    <row r="1137" ht="19.5" customHeight="1" spans="1:3">
      <c r="A1137" s="161">
        <v>2210201</v>
      </c>
      <c r="B1137" s="177" t="s">
        <v>1012</v>
      </c>
      <c r="C1137" s="165">
        <v>2797</v>
      </c>
    </row>
    <row r="1138" ht="19.5" customHeight="1" spans="1:3">
      <c r="A1138" s="161">
        <v>2210202</v>
      </c>
      <c r="B1138" s="177" t="s">
        <v>1013</v>
      </c>
      <c r="C1138" s="165" t="s">
        <v>153</v>
      </c>
    </row>
    <row r="1139" ht="19.5" customHeight="1" spans="1:3">
      <c r="A1139" s="161">
        <v>2210203</v>
      </c>
      <c r="B1139" s="177" t="s">
        <v>1014</v>
      </c>
      <c r="C1139" s="165" t="s">
        <v>153</v>
      </c>
    </row>
    <row r="1140" ht="19.5" customHeight="1" spans="1:3">
      <c r="A1140" s="161">
        <v>22103</v>
      </c>
      <c r="B1140" s="177" t="s">
        <v>1015</v>
      </c>
      <c r="C1140" s="163">
        <f>SUM(C1141:C1143)</f>
        <v>0</v>
      </c>
    </row>
    <row r="1141" ht="19.5" customHeight="1" spans="1:3">
      <c r="A1141" s="161">
        <v>2210301</v>
      </c>
      <c r="B1141" s="177" t="s">
        <v>1016</v>
      </c>
      <c r="C1141" s="165" t="s">
        <v>153</v>
      </c>
    </row>
    <row r="1142" ht="19.5" customHeight="1" spans="1:3">
      <c r="A1142" s="161">
        <v>2210302</v>
      </c>
      <c r="B1142" s="177" t="s">
        <v>1017</v>
      </c>
      <c r="C1142" s="165" t="s">
        <v>153</v>
      </c>
    </row>
    <row r="1143" ht="19.5" customHeight="1" spans="1:3">
      <c r="A1143" s="161">
        <v>2210399</v>
      </c>
      <c r="B1143" s="177" t="s">
        <v>1018</v>
      </c>
      <c r="C1143" s="165" t="s">
        <v>153</v>
      </c>
    </row>
    <row r="1144" ht="19.5" customHeight="1" spans="1:3">
      <c r="A1144" s="161">
        <v>222</v>
      </c>
      <c r="B1144" s="177" t="s">
        <v>1019</v>
      </c>
      <c r="C1144" s="163">
        <f>SUM(C1145,C1163,C1169,C1175)</f>
        <v>488</v>
      </c>
    </row>
    <row r="1145" ht="19.5" customHeight="1" spans="1:3">
      <c r="A1145" s="161">
        <v>22201</v>
      </c>
      <c r="B1145" s="177" t="s">
        <v>1020</v>
      </c>
      <c r="C1145" s="163">
        <f>SUM(C1146:C1162)</f>
        <v>488</v>
      </c>
    </row>
    <row r="1146" ht="19.5" customHeight="1" spans="1:3">
      <c r="A1146" s="161">
        <v>2220101</v>
      </c>
      <c r="B1146" s="177" t="s">
        <v>150</v>
      </c>
      <c r="C1146" s="165" t="s">
        <v>153</v>
      </c>
    </row>
    <row r="1147" ht="19.5" customHeight="1" spans="1:3">
      <c r="A1147" s="161">
        <v>2220102</v>
      </c>
      <c r="B1147" s="177" t="s">
        <v>151</v>
      </c>
      <c r="C1147" s="165">
        <v>9</v>
      </c>
    </row>
    <row r="1148" ht="19.5" customHeight="1" spans="1:3">
      <c r="A1148" s="161">
        <v>2220103</v>
      </c>
      <c r="B1148" s="177" t="s">
        <v>152</v>
      </c>
      <c r="C1148" s="165" t="s">
        <v>153</v>
      </c>
    </row>
    <row r="1149" ht="19.5" customHeight="1" spans="1:3">
      <c r="A1149" s="161">
        <v>2220104</v>
      </c>
      <c r="B1149" s="177" t="s">
        <v>1021</v>
      </c>
      <c r="C1149" s="165" t="s">
        <v>153</v>
      </c>
    </row>
    <row r="1150" ht="19.5" customHeight="1" spans="1:3">
      <c r="A1150" s="161">
        <v>2220105</v>
      </c>
      <c r="B1150" s="177" t="s">
        <v>1022</v>
      </c>
      <c r="C1150" s="165" t="s">
        <v>153</v>
      </c>
    </row>
    <row r="1151" ht="19.5" customHeight="1" spans="1:3">
      <c r="A1151" s="161">
        <v>2220106</v>
      </c>
      <c r="B1151" s="177" t="s">
        <v>1023</v>
      </c>
      <c r="C1151" s="165">
        <v>20</v>
      </c>
    </row>
    <row r="1152" ht="19.5" customHeight="1" spans="1:3">
      <c r="A1152" s="161">
        <v>2220107</v>
      </c>
      <c r="B1152" s="177" t="s">
        <v>1024</v>
      </c>
      <c r="C1152" s="165" t="s">
        <v>153</v>
      </c>
    </row>
    <row r="1153" ht="19.5" customHeight="1" spans="1:3">
      <c r="A1153" s="161">
        <v>2220112</v>
      </c>
      <c r="B1153" s="177" t="s">
        <v>1025</v>
      </c>
      <c r="C1153" s="165" t="s">
        <v>153</v>
      </c>
    </row>
    <row r="1154" ht="19.5" customHeight="1" spans="1:3">
      <c r="A1154" s="161">
        <v>2220113</v>
      </c>
      <c r="B1154" s="177" t="s">
        <v>1026</v>
      </c>
      <c r="C1154" s="165" t="s">
        <v>153</v>
      </c>
    </row>
    <row r="1155" ht="19.5" customHeight="1" spans="1:3">
      <c r="A1155" s="161">
        <v>2220114</v>
      </c>
      <c r="B1155" s="177" t="s">
        <v>1027</v>
      </c>
      <c r="C1155" s="165" t="s">
        <v>153</v>
      </c>
    </row>
    <row r="1156" ht="19.5" customHeight="1" spans="1:3">
      <c r="A1156" s="161">
        <v>2220115</v>
      </c>
      <c r="B1156" s="177" t="s">
        <v>1028</v>
      </c>
      <c r="C1156" s="165" t="s">
        <v>153</v>
      </c>
    </row>
    <row r="1157" ht="19.5" customHeight="1" spans="1:3">
      <c r="A1157" s="161">
        <v>2220118</v>
      </c>
      <c r="B1157" s="177" t="s">
        <v>1029</v>
      </c>
      <c r="C1157" s="165" t="s">
        <v>153</v>
      </c>
    </row>
    <row r="1158" ht="19.5" customHeight="1" spans="1:3">
      <c r="A1158" s="161">
        <v>2220119</v>
      </c>
      <c r="B1158" s="177" t="s">
        <v>1030</v>
      </c>
      <c r="C1158" s="165" t="s">
        <v>153</v>
      </c>
    </row>
    <row r="1159" ht="19.5" customHeight="1" spans="1:3">
      <c r="A1159" s="161">
        <v>2220120</v>
      </c>
      <c r="B1159" s="177" t="s">
        <v>1031</v>
      </c>
      <c r="C1159" s="165" t="s">
        <v>153</v>
      </c>
    </row>
    <row r="1160" ht="19.5" customHeight="1" spans="1:3">
      <c r="A1160" s="161">
        <v>2220121</v>
      </c>
      <c r="B1160" s="177" t="s">
        <v>1032</v>
      </c>
      <c r="C1160" s="165" t="s">
        <v>153</v>
      </c>
    </row>
    <row r="1161" ht="19.5" customHeight="1" spans="1:3">
      <c r="A1161" s="161">
        <v>2220150</v>
      </c>
      <c r="B1161" s="177" t="s">
        <v>160</v>
      </c>
      <c r="C1161" s="165" t="s">
        <v>153</v>
      </c>
    </row>
    <row r="1162" ht="19.5" customHeight="1" spans="1:3">
      <c r="A1162" s="161">
        <v>2220199</v>
      </c>
      <c r="B1162" s="177" t="s">
        <v>1033</v>
      </c>
      <c r="C1162" s="165">
        <v>459</v>
      </c>
    </row>
    <row r="1163" ht="19.5" customHeight="1" spans="1:3">
      <c r="A1163" s="161">
        <v>22203</v>
      </c>
      <c r="B1163" s="177" t="s">
        <v>1034</v>
      </c>
      <c r="C1163" s="163">
        <f>SUM(C1164:C1168)</f>
        <v>0</v>
      </c>
    </row>
    <row r="1164" ht="19.5" customHeight="1" spans="1:3">
      <c r="A1164" s="161">
        <v>2220301</v>
      </c>
      <c r="B1164" s="177" t="s">
        <v>1035</v>
      </c>
      <c r="C1164" s="165" t="s">
        <v>153</v>
      </c>
    </row>
    <row r="1165" ht="19.5" customHeight="1" spans="1:3">
      <c r="A1165" s="161">
        <v>2220303</v>
      </c>
      <c r="B1165" s="177" t="s">
        <v>1036</v>
      </c>
      <c r="C1165" s="165" t="s">
        <v>153</v>
      </c>
    </row>
    <row r="1166" ht="19.5" customHeight="1" spans="1:3">
      <c r="A1166" s="161">
        <v>2220304</v>
      </c>
      <c r="B1166" s="177" t="s">
        <v>1037</v>
      </c>
      <c r="C1166" s="165" t="s">
        <v>153</v>
      </c>
    </row>
    <row r="1167" ht="19.5" customHeight="1" spans="1:3">
      <c r="A1167" s="161">
        <v>2220305</v>
      </c>
      <c r="B1167" s="177" t="s">
        <v>1038</v>
      </c>
      <c r="C1167" s="165" t="s">
        <v>153</v>
      </c>
    </row>
    <row r="1168" ht="19.5" customHeight="1" spans="1:3">
      <c r="A1168" s="161">
        <v>2220399</v>
      </c>
      <c r="B1168" s="177" t="s">
        <v>1039</v>
      </c>
      <c r="C1168" s="165" t="s">
        <v>153</v>
      </c>
    </row>
    <row r="1169" ht="19.5" customHeight="1" spans="1:3">
      <c r="A1169" s="161">
        <v>22204</v>
      </c>
      <c r="B1169" s="177" t="s">
        <v>1040</v>
      </c>
      <c r="C1169" s="163">
        <f>SUM(C1170:C1174)</f>
        <v>0</v>
      </c>
    </row>
    <row r="1170" ht="19.5" customHeight="1" spans="1:3">
      <c r="A1170" s="161">
        <v>2220401</v>
      </c>
      <c r="B1170" s="177" t="s">
        <v>1041</v>
      </c>
      <c r="C1170" s="165" t="s">
        <v>153</v>
      </c>
    </row>
    <row r="1171" ht="19.5" customHeight="1" spans="1:3">
      <c r="A1171" s="161">
        <v>2220402</v>
      </c>
      <c r="B1171" s="177" t="s">
        <v>1042</v>
      </c>
      <c r="C1171" s="165" t="s">
        <v>153</v>
      </c>
    </row>
    <row r="1172" ht="19.5" customHeight="1" spans="1:3">
      <c r="A1172" s="161">
        <v>2220403</v>
      </c>
      <c r="B1172" s="177" t="s">
        <v>1043</v>
      </c>
      <c r="C1172" s="165" t="s">
        <v>153</v>
      </c>
    </row>
    <row r="1173" ht="19.5" customHeight="1" spans="1:3">
      <c r="A1173" s="161">
        <v>2220404</v>
      </c>
      <c r="B1173" s="177" t="s">
        <v>1044</v>
      </c>
      <c r="C1173" s="165" t="s">
        <v>153</v>
      </c>
    </row>
    <row r="1174" ht="19.5" customHeight="1" spans="1:3">
      <c r="A1174" s="161">
        <v>2220499</v>
      </c>
      <c r="B1174" s="177" t="s">
        <v>1045</v>
      </c>
      <c r="C1174" s="165" t="s">
        <v>153</v>
      </c>
    </row>
    <row r="1175" ht="19.5" customHeight="1" spans="1:3">
      <c r="A1175" s="161">
        <v>22205</v>
      </c>
      <c r="B1175" s="177" t="s">
        <v>1046</v>
      </c>
      <c r="C1175" s="163">
        <f>SUM(C1176:C1187)</f>
        <v>0</v>
      </c>
    </row>
    <row r="1176" ht="19.5" customHeight="1" spans="1:3">
      <c r="A1176" s="161">
        <v>2220501</v>
      </c>
      <c r="B1176" s="177" t="s">
        <v>1047</v>
      </c>
      <c r="C1176" s="165" t="s">
        <v>153</v>
      </c>
    </row>
    <row r="1177" ht="19.5" customHeight="1" spans="1:3">
      <c r="A1177" s="161">
        <v>2220502</v>
      </c>
      <c r="B1177" s="177" t="s">
        <v>1048</v>
      </c>
      <c r="C1177" s="165" t="s">
        <v>153</v>
      </c>
    </row>
    <row r="1178" ht="19.5" customHeight="1" spans="1:3">
      <c r="A1178" s="161">
        <v>2220503</v>
      </c>
      <c r="B1178" s="177" t="s">
        <v>1049</v>
      </c>
      <c r="C1178" s="165" t="s">
        <v>153</v>
      </c>
    </row>
    <row r="1179" ht="19.5" customHeight="1" spans="1:3">
      <c r="A1179" s="161">
        <v>2220504</v>
      </c>
      <c r="B1179" s="177" t="s">
        <v>1050</v>
      </c>
      <c r="C1179" s="165" t="s">
        <v>153</v>
      </c>
    </row>
    <row r="1180" ht="19.5" customHeight="1" spans="1:3">
      <c r="A1180" s="161">
        <v>2220505</v>
      </c>
      <c r="B1180" s="177" t="s">
        <v>1051</v>
      </c>
      <c r="C1180" s="165" t="s">
        <v>153</v>
      </c>
    </row>
    <row r="1181" ht="19.5" customHeight="1" spans="1:3">
      <c r="A1181" s="161">
        <v>2220506</v>
      </c>
      <c r="B1181" s="177" t="s">
        <v>1052</v>
      </c>
      <c r="C1181" s="165" t="s">
        <v>153</v>
      </c>
    </row>
    <row r="1182" ht="19.5" customHeight="1" spans="1:3">
      <c r="A1182" s="161">
        <v>2220507</v>
      </c>
      <c r="B1182" s="177" t="s">
        <v>1053</v>
      </c>
      <c r="C1182" s="165" t="s">
        <v>153</v>
      </c>
    </row>
    <row r="1183" ht="19.5" customHeight="1" spans="1:3">
      <c r="A1183" s="161">
        <v>2220508</v>
      </c>
      <c r="B1183" s="177" t="s">
        <v>1054</v>
      </c>
      <c r="C1183" s="165" t="s">
        <v>153</v>
      </c>
    </row>
    <row r="1184" ht="19.5" customHeight="1" spans="1:3">
      <c r="A1184" s="161">
        <v>2220509</v>
      </c>
      <c r="B1184" s="177" t="s">
        <v>1055</v>
      </c>
      <c r="C1184" s="165" t="s">
        <v>153</v>
      </c>
    </row>
    <row r="1185" ht="19.5" customHeight="1" spans="1:3">
      <c r="A1185" s="161">
        <v>2220510</v>
      </c>
      <c r="B1185" s="177" t="s">
        <v>1056</v>
      </c>
      <c r="C1185" s="165" t="s">
        <v>153</v>
      </c>
    </row>
    <row r="1186" ht="19.5" customHeight="1" spans="1:3">
      <c r="A1186" s="161">
        <v>2220511</v>
      </c>
      <c r="B1186" s="177" t="s">
        <v>1057</v>
      </c>
      <c r="C1186" s="165" t="s">
        <v>153</v>
      </c>
    </row>
    <row r="1187" ht="19.5" customHeight="1" spans="1:3">
      <c r="A1187" s="161">
        <v>2220599</v>
      </c>
      <c r="B1187" s="177" t="s">
        <v>1058</v>
      </c>
      <c r="C1187" s="165" t="s">
        <v>153</v>
      </c>
    </row>
    <row r="1188" ht="19.5" customHeight="1" spans="1:3">
      <c r="A1188" s="161">
        <v>224</v>
      </c>
      <c r="B1188" s="177" t="s">
        <v>1059</v>
      </c>
      <c r="C1188" s="163">
        <f>SUM(C1189,C1200,C1206,C1214,C1227,C1231,C1235)</f>
        <v>2122</v>
      </c>
    </row>
    <row r="1189" ht="19.5" customHeight="1" spans="1:3">
      <c r="A1189" s="161">
        <v>22401</v>
      </c>
      <c r="B1189" s="177" t="s">
        <v>1060</v>
      </c>
      <c r="C1189" s="163">
        <f>SUM(C1190:C1199)</f>
        <v>754</v>
      </c>
    </row>
    <row r="1190" ht="19.5" customHeight="1" spans="1:3">
      <c r="A1190" s="161">
        <v>2240101</v>
      </c>
      <c r="B1190" s="177" t="s">
        <v>150</v>
      </c>
      <c r="C1190" s="165">
        <v>658</v>
      </c>
    </row>
    <row r="1191" ht="19.5" customHeight="1" spans="1:3">
      <c r="A1191" s="161">
        <v>2240102</v>
      </c>
      <c r="B1191" s="177" t="s">
        <v>151</v>
      </c>
      <c r="C1191" s="165">
        <v>35</v>
      </c>
    </row>
    <row r="1192" ht="19.5" customHeight="1" spans="1:3">
      <c r="A1192" s="161">
        <v>2240103</v>
      </c>
      <c r="B1192" s="177" t="s">
        <v>152</v>
      </c>
      <c r="C1192" s="165" t="s">
        <v>153</v>
      </c>
    </row>
    <row r="1193" ht="19.5" customHeight="1" spans="1:3">
      <c r="A1193" s="161">
        <v>2240104</v>
      </c>
      <c r="B1193" s="177" t="s">
        <v>1061</v>
      </c>
      <c r="C1193" s="165" t="s">
        <v>153</v>
      </c>
    </row>
    <row r="1194" ht="19.5" customHeight="1" spans="1:3">
      <c r="A1194" s="161">
        <v>2240105</v>
      </c>
      <c r="B1194" s="177" t="s">
        <v>1062</v>
      </c>
      <c r="C1194" s="165" t="s">
        <v>153</v>
      </c>
    </row>
    <row r="1195" ht="19.5" customHeight="1" spans="1:3">
      <c r="A1195" s="161">
        <v>2240106</v>
      </c>
      <c r="B1195" s="177" t="s">
        <v>1063</v>
      </c>
      <c r="C1195" s="165">
        <v>3</v>
      </c>
    </row>
    <row r="1196" ht="19.5" customHeight="1" spans="1:3">
      <c r="A1196" s="161">
        <v>2240108</v>
      </c>
      <c r="B1196" s="177" t="s">
        <v>1064</v>
      </c>
      <c r="C1196" s="165" t="s">
        <v>153</v>
      </c>
    </row>
    <row r="1197" ht="19.5" customHeight="1" spans="1:3">
      <c r="A1197" s="161">
        <v>2240109</v>
      </c>
      <c r="B1197" s="177" t="s">
        <v>1065</v>
      </c>
      <c r="C1197" s="165">
        <v>5</v>
      </c>
    </row>
    <row r="1198" ht="19.5" customHeight="1" spans="1:3">
      <c r="A1198" s="161">
        <v>2240150</v>
      </c>
      <c r="B1198" s="177" t="s">
        <v>160</v>
      </c>
      <c r="C1198" s="165" t="s">
        <v>153</v>
      </c>
    </row>
    <row r="1199" ht="19.5" customHeight="1" spans="1:3">
      <c r="A1199" s="161">
        <v>2240199</v>
      </c>
      <c r="B1199" s="177" t="s">
        <v>1066</v>
      </c>
      <c r="C1199" s="165">
        <v>53</v>
      </c>
    </row>
    <row r="1200" ht="19.5" customHeight="1" spans="1:3">
      <c r="A1200" s="161">
        <v>22402</v>
      </c>
      <c r="B1200" s="177" t="s">
        <v>1067</v>
      </c>
      <c r="C1200" s="163">
        <f>SUM(C1201:C1205)</f>
        <v>638</v>
      </c>
    </row>
    <row r="1201" ht="19.5" customHeight="1" spans="1:3">
      <c r="A1201" s="161">
        <v>2240201</v>
      </c>
      <c r="B1201" s="177" t="s">
        <v>150</v>
      </c>
      <c r="C1201" s="165" t="s">
        <v>153</v>
      </c>
    </row>
    <row r="1202" ht="19.5" customHeight="1" spans="1:3">
      <c r="A1202" s="161">
        <v>2240202</v>
      </c>
      <c r="B1202" s="177" t="s">
        <v>151</v>
      </c>
      <c r="C1202" s="165">
        <v>638</v>
      </c>
    </row>
    <row r="1203" ht="19.5" customHeight="1" spans="1:3">
      <c r="A1203" s="161">
        <v>2240203</v>
      </c>
      <c r="B1203" s="177" t="s">
        <v>152</v>
      </c>
      <c r="C1203" s="165" t="s">
        <v>153</v>
      </c>
    </row>
    <row r="1204" ht="19.5" customHeight="1" spans="1:3">
      <c r="A1204" s="161">
        <v>2240204</v>
      </c>
      <c r="B1204" s="177" t="s">
        <v>1068</v>
      </c>
      <c r="C1204" s="165" t="s">
        <v>153</v>
      </c>
    </row>
    <row r="1205" ht="19.5" customHeight="1" spans="1:3">
      <c r="A1205" s="161">
        <v>2240299</v>
      </c>
      <c r="B1205" s="177" t="s">
        <v>1069</v>
      </c>
      <c r="C1205" s="165" t="s">
        <v>153</v>
      </c>
    </row>
    <row r="1206" ht="19.5" customHeight="1" spans="1:3">
      <c r="A1206" s="161">
        <v>22404</v>
      </c>
      <c r="B1206" s="177" t="s">
        <v>1070</v>
      </c>
      <c r="C1206" s="163">
        <f>SUM(C1207:C1213)</f>
        <v>0</v>
      </c>
    </row>
    <row r="1207" ht="19.5" customHeight="1" spans="1:3">
      <c r="A1207" s="161">
        <v>2240401</v>
      </c>
      <c r="B1207" s="177" t="s">
        <v>150</v>
      </c>
      <c r="C1207" s="165" t="s">
        <v>153</v>
      </c>
    </row>
    <row r="1208" ht="19.5" customHeight="1" spans="1:3">
      <c r="A1208" s="161">
        <v>2240402</v>
      </c>
      <c r="B1208" s="177" t="s">
        <v>151</v>
      </c>
      <c r="C1208" s="165" t="s">
        <v>153</v>
      </c>
    </row>
    <row r="1209" ht="19.5" customHeight="1" spans="1:3">
      <c r="A1209" s="161">
        <v>2240403</v>
      </c>
      <c r="B1209" s="177" t="s">
        <v>152</v>
      </c>
      <c r="C1209" s="165" t="s">
        <v>153</v>
      </c>
    </row>
    <row r="1210" ht="19.5" customHeight="1" spans="1:3">
      <c r="A1210" s="161">
        <v>2240404</v>
      </c>
      <c r="B1210" s="177" t="s">
        <v>1071</v>
      </c>
      <c r="C1210" s="165" t="s">
        <v>153</v>
      </c>
    </row>
    <row r="1211" ht="19.5" customHeight="1" spans="1:3">
      <c r="A1211" s="161">
        <v>2240405</v>
      </c>
      <c r="B1211" s="177" t="s">
        <v>1072</v>
      </c>
      <c r="C1211" s="165" t="s">
        <v>153</v>
      </c>
    </row>
    <row r="1212" ht="19.5" customHeight="1" spans="1:3">
      <c r="A1212" s="161">
        <v>2240450</v>
      </c>
      <c r="B1212" s="177" t="s">
        <v>160</v>
      </c>
      <c r="C1212" s="165" t="s">
        <v>153</v>
      </c>
    </row>
    <row r="1213" ht="19.5" customHeight="1" spans="1:3">
      <c r="A1213" s="161">
        <v>2240499</v>
      </c>
      <c r="B1213" s="177" t="s">
        <v>1073</v>
      </c>
      <c r="C1213" s="165" t="s">
        <v>153</v>
      </c>
    </row>
    <row r="1214" ht="19.5" customHeight="1" spans="1:3">
      <c r="A1214" s="161">
        <v>22405</v>
      </c>
      <c r="B1214" s="177" t="s">
        <v>1074</v>
      </c>
      <c r="C1214" s="163">
        <f>SUM(C1215:C1226)</f>
        <v>0</v>
      </c>
    </row>
    <row r="1215" ht="19.5" customHeight="1" spans="1:3">
      <c r="A1215" s="161">
        <v>2240501</v>
      </c>
      <c r="B1215" s="177" t="s">
        <v>150</v>
      </c>
      <c r="C1215" s="165" t="s">
        <v>153</v>
      </c>
    </row>
    <row r="1216" ht="19.5" customHeight="1" spans="1:3">
      <c r="A1216" s="161">
        <v>2240502</v>
      </c>
      <c r="B1216" s="177" t="s">
        <v>151</v>
      </c>
      <c r="C1216" s="165" t="s">
        <v>153</v>
      </c>
    </row>
    <row r="1217" ht="19.5" customHeight="1" spans="1:3">
      <c r="A1217" s="161">
        <v>2240503</v>
      </c>
      <c r="B1217" s="177" t="s">
        <v>152</v>
      </c>
      <c r="C1217" s="165" t="s">
        <v>153</v>
      </c>
    </row>
    <row r="1218" ht="19.5" customHeight="1" spans="1:3">
      <c r="A1218" s="161">
        <v>2240504</v>
      </c>
      <c r="B1218" s="177" t="s">
        <v>1075</v>
      </c>
      <c r="C1218" s="165" t="s">
        <v>153</v>
      </c>
    </row>
    <row r="1219" ht="19.5" customHeight="1" spans="1:3">
      <c r="A1219" s="161">
        <v>2240505</v>
      </c>
      <c r="B1219" s="177" t="s">
        <v>1076</v>
      </c>
      <c r="C1219" s="165" t="s">
        <v>153</v>
      </c>
    </row>
    <row r="1220" ht="19.5" customHeight="1" spans="1:3">
      <c r="A1220" s="161">
        <v>2240506</v>
      </c>
      <c r="B1220" s="177" t="s">
        <v>1077</v>
      </c>
      <c r="C1220" s="165" t="s">
        <v>153</v>
      </c>
    </row>
    <row r="1221" ht="19.5" customHeight="1" spans="1:3">
      <c r="A1221" s="161">
        <v>2240507</v>
      </c>
      <c r="B1221" s="177" t="s">
        <v>1078</v>
      </c>
      <c r="C1221" s="165" t="s">
        <v>153</v>
      </c>
    </row>
    <row r="1222" ht="19.5" customHeight="1" spans="1:3">
      <c r="A1222" s="161">
        <v>2240508</v>
      </c>
      <c r="B1222" s="177" t="s">
        <v>1079</v>
      </c>
      <c r="C1222" s="165" t="s">
        <v>153</v>
      </c>
    </row>
    <row r="1223" ht="19.5" customHeight="1" spans="1:3">
      <c r="A1223" s="161">
        <v>2240509</v>
      </c>
      <c r="B1223" s="177" t="s">
        <v>1080</v>
      </c>
      <c r="C1223" s="165" t="s">
        <v>153</v>
      </c>
    </row>
    <row r="1224" ht="19.5" customHeight="1" spans="1:3">
      <c r="A1224" s="161">
        <v>2240510</v>
      </c>
      <c r="B1224" s="177" t="s">
        <v>1081</v>
      </c>
      <c r="C1224" s="165" t="s">
        <v>153</v>
      </c>
    </row>
    <row r="1225" ht="19.5" customHeight="1" spans="1:3">
      <c r="A1225" s="161">
        <v>2240550</v>
      </c>
      <c r="B1225" s="177" t="s">
        <v>1082</v>
      </c>
      <c r="C1225" s="165" t="s">
        <v>153</v>
      </c>
    </row>
    <row r="1226" ht="19.5" customHeight="1" spans="1:3">
      <c r="A1226" s="161">
        <v>2240599</v>
      </c>
      <c r="B1226" s="177" t="s">
        <v>1083</v>
      </c>
      <c r="C1226" s="165" t="s">
        <v>153</v>
      </c>
    </row>
    <row r="1227" ht="19.5" customHeight="1" spans="1:3">
      <c r="A1227" s="161">
        <v>22406</v>
      </c>
      <c r="B1227" s="177" t="s">
        <v>1084</v>
      </c>
      <c r="C1227" s="163">
        <f>SUM(C1228:C1230)</f>
        <v>516</v>
      </c>
    </row>
    <row r="1228" ht="19.5" customHeight="1" spans="1:3">
      <c r="A1228" s="161">
        <v>2240601</v>
      </c>
      <c r="B1228" s="177" t="s">
        <v>1085</v>
      </c>
      <c r="C1228" s="165">
        <v>16</v>
      </c>
    </row>
    <row r="1229" ht="19.5" customHeight="1" spans="1:3">
      <c r="A1229" s="161">
        <v>2240602</v>
      </c>
      <c r="B1229" s="177" t="s">
        <v>1086</v>
      </c>
      <c r="C1229" s="165" t="s">
        <v>153</v>
      </c>
    </row>
    <row r="1230" ht="19.5" customHeight="1" spans="1:3">
      <c r="A1230" s="161">
        <v>2240699</v>
      </c>
      <c r="B1230" s="177" t="s">
        <v>1087</v>
      </c>
      <c r="C1230" s="165">
        <v>500</v>
      </c>
    </row>
    <row r="1231" ht="19.5" customHeight="1" spans="1:3">
      <c r="A1231" s="161">
        <v>22407</v>
      </c>
      <c r="B1231" s="177" t="s">
        <v>1088</v>
      </c>
      <c r="C1231" s="163">
        <f>SUM(C1232:C1234)</f>
        <v>85</v>
      </c>
    </row>
    <row r="1232" ht="19.5" customHeight="1" spans="1:3">
      <c r="A1232" s="161">
        <v>2240703</v>
      </c>
      <c r="B1232" s="177" t="s">
        <v>1089</v>
      </c>
      <c r="C1232" s="165">
        <v>85</v>
      </c>
    </row>
    <row r="1233" ht="19.5" customHeight="1" spans="1:3">
      <c r="A1233" s="161">
        <v>2240704</v>
      </c>
      <c r="B1233" s="177" t="s">
        <v>1090</v>
      </c>
      <c r="C1233" s="165" t="s">
        <v>153</v>
      </c>
    </row>
    <row r="1234" ht="19.5" customHeight="1" spans="1:3">
      <c r="A1234" s="161">
        <v>2240799</v>
      </c>
      <c r="B1234" s="177" t="s">
        <v>1091</v>
      </c>
      <c r="C1234" s="165" t="s">
        <v>153</v>
      </c>
    </row>
    <row r="1235" ht="19.5" customHeight="1" spans="1:3">
      <c r="A1235" s="161">
        <v>22499</v>
      </c>
      <c r="B1235" s="177" t="s">
        <v>1092</v>
      </c>
      <c r="C1235" s="163">
        <v>129</v>
      </c>
    </row>
    <row r="1236" ht="19.5" customHeight="1" spans="1:3">
      <c r="A1236" s="161">
        <v>227</v>
      </c>
      <c r="B1236" s="177" t="s">
        <v>129</v>
      </c>
      <c r="C1236" s="163"/>
    </row>
    <row r="1237" ht="19.5" customHeight="1" spans="1:3">
      <c r="A1237" s="161">
        <v>229</v>
      </c>
      <c r="B1237" s="162" t="s">
        <v>1093</v>
      </c>
      <c r="C1237" s="163">
        <f>SUM(C1238,C1239)</f>
        <v>80</v>
      </c>
    </row>
    <row r="1238" ht="19.5" customHeight="1" spans="1:3">
      <c r="A1238" s="161">
        <v>22902</v>
      </c>
      <c r="B1238" s="162" t="s">
        <v>1094</v>
      </c>
      <c r="C1238" s="163"/>
    </row>
    <row r="1239" ht="19.5" customHeight="1" spans="1:3">
      <c r="A1239" s="161">
        <v>22999</v>
      </c>
      <c r="B1239" s="162" t="s">
        <v>961</v>
      </c>
      <c r="C1239" s="163">
        <v>80</v>
      </c>
    </row>
    <row r="1240" ht="19.5" customHeight="1" spans="1:3">
      <c r="A1240" s="161">
        <v>232</v>
      </c>
      <c r="B1240" s="177" t="s">
        <v>1095</v>
      </c>
      <c r="C1240" s="163">
        <f>C1241</f>
        <v>6411</v>
      </c>
    </row>
    <row r="1241" ht="19.5" customHeight="1" spans="1:3">
      <c r="A1241" s="161">
        <v>23203</v>
      </c>
      <c r="B1241" s="177" t="s">
        <v>1096</v>
      </c>
      <c r="C1241" s="163">
        <f>SUM(C1242:C1245)</f>
        <v>6411</v>
      </c>
    </row>
    <row r="1242" ht="19.5" customHeight="1" spans="1:3">
      <c r="A1242" s="161">
        <v>2320301</v>
      </c>
      <c r="B1242" s="177" t="s">
        <v>1097</v>
      </c>
      <c r="C1242" s="165">
        <v>6411</v>
      </c>
    </row>
    <row r="1243" ht="19.5" customHeight="1" spans="1:3">
      <c r="A1243" s="161">
        <v>2320302</v>
      </c>
      <c r="B1243" s="177" t="s">
        <v>1098</v>
      </c>
      <c r="C1243" s="165" t="s">
        <v>153</v>
      </c>
    </row>
    <row r="1244" ht="19.5" customHeight="1" spans="1:3">
      <c r="A1244" s="161">
        <v>2320303</v>
      </c>
      <c r="B1244" s="177" t="s">
        <v>1099</v>
      </c>
      <c r="C1244" s="165" t="s">
        <v>153</v>
      </c>
    </row>
    <row r="1245" ht="19.5" customHeight="1" spans="1:3">
      <c r="A1245" s="161">
        <v>2320399</v>
      </c>
      <c r="B1245" s="177" t="s">
        <v>1100</v>
      </c>
      <c r="C1245" s="165" t="s">
        <v>153</v>
      </c>
    </row>
    <row r="1246" ht="19.5" customHeight="1" spans="1:3">
      <c r="A1246" s="161">
        <v>233</v>
      </c>
      <c r="B1246" s="162" t="s">
        <v>1101</v>
      </c>
      <c r="C1246" s="163">
        <f>C1247</f>
        <v>0</v>
      </c>
    </row>
    <row r="1247" ht="19.5" customHeight="1" spans="1:3">
      <c r="A1247" s="161">
        <v>23303</v>
      </c>
      <c r="B1247" s="162" t="s">
        <v>1102</v>
      </c>
      <c r="C1247" s="174"/>
    </row>
    <row r="1248" ht="19.5" customHeight="1" spans="1:3">
      <c r="A1248" s="161"/>
      <c r="B1248" s="162"/>
      <c r="C1248" s="163"/>
    </row>
    <row r="1249" ht="19.5" customHeight="1" spans="1:3">
      <c r="A1249" s="161"/>
      <c r="B1249" s="162"/>
      <c r="C1249" s="163"/>
    </row>
    <row r="1250" ht="19.5" customHeight="1" spans="1:3">
      <c r="A1250" s="161"/>
      <c r="B1250" s="179" t="s">
        <v>1103</v>
      </c>
      <c r="C1250" s="163">
        <f>SUM(C6,C235,C239,C249,C339,C390,C446,C503,C629,C700,C772,C791,C898,C956,C1020,C1040,C1070,C1080,C1124,C1144,C1188,C1236,C1237,C1240,C1246)</f>
        <v>274986</v>
      </c>
    </row>
  </sheetData>
  <sheetProtection formatCells="0" formatColumns="0" formatRows="0"/>
  <autoFilter ref="A4:AL1250">
    <extLst/>
  </autoFilter>
  <mergeCells count="2">
    <mergeCell ref="A2:C2"/>
    <mergeCell ref="A4:B4"/>
  </mergeCells>
  <printOptions horizontalCentered="1"/>
  <pageMargins left="0.708661417322835" right="0.708661417322835" top="0.354330708661417" bottom="0.31496062992126" header="0.31496062992126" footer="0.3149606299212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3"/>
  <sheetViews>
    <sheetView workbookViewId="0">
      <selection activeCell="G8" sqref="G8"/>
    </sheetView>
  </sheetViews>
  <sheetFormatPr defaultColWidth="13.3333333333333" defaultRowHeight="13.5" outlineLevelCol="4"/>
  <cols>
    <col min="1" max="1" width="16.2777777777778" style="143" customWidth="1"/>
    <col min="2" max="2" width="26.2333333333333" style="143" customWidth="1"/>
    <col min="3" max="3" width="16.8888888888889" style="143" customWidth="1"/>
    <col min="4" max="4" width="19" style="143" customWidth="1"/>
    <col min="5" max="5" width="20.2666666666667" style="143" customWidth="1"/>
    <col min="6" max="6" width="13.0222222222222" style="143" customWidth="1"/>
    <col min="7" max="16384" width="13.3333333333333" style="143"/>
  </cols>
  <sheetData>
    <row r="1" ht="18.95" customHeight="1" spans="1:5">
      <c r="A1" s="16" t="s">
        <v>11</v>
      </c>
      <c r="B1" s="144"/>
      <c r="C1" s="144"/>
      <c r="D1" s="144"/>
      <c r="E1" s="144"/>
    </row>
    <row r="2" ht="40.5" customHeight="1" spans="1:5">
      <c r="A2" s="145" t="s">
        <v>1104</v>
      </c>
      <c r="B2" s="145"/>
      <c r="C2" s="145"/>
      <c r="D2" s="145"/>
      <c r="E2" s="145"/>
    </row>
    <row r="3" ht="16.35" customHeight="1" spans="1:5">
      <c r="A3" s="146" t="s">
        <v>61</v>
      </c>
      <c r="B3" s="146"/>
      <c r="C3" s="146"/>
      <c r="D3" s="146"/>
      <c r="E3" s="146"/>
    </row>
    <row r="4" ht="38.8" customHeight="1" spans="1:5">
      <c r="A4" s="147" t="s">
        <v>1105</v>
      </c>
      <c r="B4" s="147"/>
      <c r="C4" s="147" t="s">
        <v>1106</v>
      </c>
      <c r="D4" s="147"/>
      <c r="E4" s="147"/>
    </row>
    <row r="5" ht="22.8" customHeight="1" spans="1:5">
      <c r="A5" s="148" t="s">
        <v>1107</v>
      </c>
      <c r="B5" s="148" t="s">
        <v>1108</v>
      </c>
      <c r="C5" s="148" t="s">
        <v>1109</v>
      </c>
      <c r="D5" s="148" t="s">
        <v>1110</v>
      </c>
      <c r="E5" s="148" t="s">
        <v>1111</v>
      </c>
    </row>
    <row r="6" ht="26.45" customHeight="1" spans="1:5">
      <c r="A6" s="149" t="s">
        <v>1112</v>
      </c>
      <c r="B6" s="149" t="s">
        <v>1113</v>
      </c>
      <c r="C6" s="150">
        <v>97742.329885</v>
      </c>
      <c r="D6" s="150">
        <v>97612.920645</v>
      </c>
      <c r="E6" s="150">
        <v>129.40924</v>
      </c>
    </row>
    <row r="7" ht="26.45" customHeight="1" spans="1:5">
      <c r="A7" s="151" t="s">
        <v>1114</v>
      </c>
      <c r="B7" s="151" t="s">
        <v>1115</v>
      </c>
      <c r="C7" s="152">
        <v>2694.606187</v>
      </c>
      <c r="D7" s="152">
        <v>2684.606187</v>
      </c>
      <c r="E7" s="152">
        <v>10</v>
      </c>
    </row>
    <row r="8" ht="26.45" customHeight="1" spans="1:5">
      <c r="A8" s="151" t="s">
        <v>1116</v>
      </c>
      <c r="B8" s="151" t="s">
        <v>1117</v>
      </c>
      <c r="C8" s="152">
        <v>719.157975</v>
      </c>
      <c r="D8" s="152">
        <v>703.018735</v>
      </c>
      <c r="E8" s="152">
        <v>16.13924</v>
      </c>
    </row>
    <row r="9" ht="26.45" customHeight="1" spans="1:5">
      <c r="A9" s="151" t="s">
        <v>1118</v>
      </c>
      <c r="B9" s="151" t="s">
        <v>1119</v>
      </c>
      <c r="C9" s="152">
        <v>23074.5056</v>
      </c>
      <c r="D9" s="152">
        <v>23072.5056</v>
      </c>
      <c r="E9" s="152">
        <v>2</v>
      </c>
    </row>
    <row r="10" ht="26.45" customHeight="1" spans="1:5">
      <c r="A10" s="151" t="s">
        <v>1120</v>
      </c>
      <c r="B10" s="151" t="s">
        <v>1121</v>
      </c>
      <c r="C10" s="152">
        <v>17570.2218</v>
      </c>
      <c r="D10" s="152">
        <v>17555.6918</v>
      </c>
      <c r="E10" s="152">
        <v>14.53</v>
      </c>
    </row>
    <row r="11" ht="26.45" customHeight="1" spans="1:5">
      <c r="A11" s="151" t="s">
        <v>1122</v>
      </c>
      <c r="B11" s="151" t="s">
        <v>1123</v>
      </c>
      <c r="C11" s="152">
        <v>30646.0611</v>
      </c>
      <c r="D11" s="152">
        <v>30646.0611</v>
      </c>
      <c r="E11" s="152"/>
    </row>
    <row r="12" ht="26.45" customHeight="1" spans="1:5">
      <c r="A12" s="151" t="s">
        <v>1124</v>
      </c>
      <c r="B12" s="151" t="s">
        <v>1125</v>
      </c>
      <c r="C12" s="152">
        <v>8791.118295</v>
      </c>
      <c r="D12" s="152">
        <v>8791.118295</v>
      </c>
      <c r="E12" s="152"/>
    </row>
    <row r="13" ht="26.45" customHeight="1" spans="1:5">
      <c r="A13" s="151" t="s">
        <v>1126</v>
      </c>
      <c r="B13" s="151" t="s">
        <v>1127</v>
      </c>
      <c r="C13" s="152">
        <v>4194.982053</v>
      </c>
      <c r="D13" s="152">
        <v>4194.982053</v>
      </c>
      <c r="E13" s="152"/>
    </row>
    <row r="14" ht="26.45" customHeight="1" spans="1:5">
      <c r="A14" s="151" t="s">
        <v>1128</v>
      </c>
      <c r="B14" s="151" t="s">
        <v>1129</v>
      </c>
      <c r="C14" s="152">
        <v>4201.839387</v>
      </c>
      <c r="D14" s="152">
        <v>4201.839387</v>
      </c>
      <c r="E14" s="152"/>
    </row>
    <row r="15" ht="26.45" customHeight="1" spans="1:5">
      <c r="A15" s="151" t="s">
        <v>1130</v>
      </c>
      <c r="B15" s="151" t="s">
        <v>1131</v>
      </c>
      <c r="C15" s="152">
        <v>5742.674688</v>
      </c>
      <c r="D15" s="152">
        <v>5741.564688</v>
      </c>
      <c r="E15" s="152">
        <v>1.11</v>
      </c>
    </row>
    <row r="16" ht="26.45" customHeight="1" spans="1:5">
      <c r="A16" s="151" t="s">
        <v>1132</v>
      </c>
      <c r="B16" s="151" t="s">
        <v>1133</v>
      </c>
      <c r="C16" s="152">
        <v>21.5328</v>
      </c>
      <c r="D16" s="152">
        <v>21.5328</v>
      </c>
      <c r="E16" s="152"/>
    </row>
    <row r="17" ht="26.45" customHeight="1" spans="1:5">
      <c r="A17" s="151" t="s">
        <v>1134</v>
      </c>
      <c r="B17" s="151" t="s">
        <v>1135</v>
      </c>
      <c r="C17" s="152">
        <v>85.63</v>
      </c>
      <c r="D17" s="152"/>
      <c r="E17" s="152">
        <v>85.63</v>
      </c>
    </row>
    <row r="18" ht="26.45" customHeight="1" spans="1:5">
      <c r="A18" s="149" t="s">
        <v>1136</v>
      </c>
      <c r="B18" s="149" t="s">
        <v>1137</v>
      </c>
      <c r="C18" s="150">
        <v>6891.625285</v>
      </c>
      <c r="D18" s="150">
        <v>1254.016525</v>
      </c>
      <c r="E18" s="150">
        <v>5637.60876</v>
      </c>
    </row>
    <row r="19" ht="26.45" customHeight="1" spans="1:5">
      <c r="A19" s="151" t="s">
        <v>1138</v>
      </c>
      <c r="B19" s="151" t="s">
        <v>1139</v>
      </c>
      <c r="C19" s="152">
        <v>1841.804808</v>
      </c>
      <c r="D19" s="152">
        <v>973.534508</v>
      </c>
      <c r="E19" s="152">
        <v>868.2703</v>
      </c>
    </row>
    <row r="20" ht="26.45" customHeight="1" spans="1:5">
      <c r="A20" s="151" t="s">
        <v>1140</v>
      </c>
      <c r="B20" s="151" t="s">
        <v>1117</v>
      </c>
      <c r="C20" s="152">
        <v>322.660017</v>
      </c>
      <c r="D20" s="152">
        <v>280.482017</v>
      </c>
      <c r="E20" s="152">
        <v>42.178</v>
      </c>
    </row>
    <row r="21" ht="26.45" customHeight="1" spans="1:5">
      <c r="A21" s="151"/>
      <c r="B21" s="151" t="s">
        <v>1141</v>
      </c>
      <c r="C21" s="152"/>
      <c r="D21" s="152"/>
      <c r="E21" s="152"/>
    </row>
    <row r="22" ht="26.45" customHeight="1" spans="1:5">
      <c r="A22" s="151"/>
      <c r="B22" s="151" t="s">
        <v>1142</v>
      </c>
      <c r="C22" s="152"/>
      <c r="D22" s="152"/>
      <c r="E22" s="152"/>
    </row>
    <row r="23" ht="26.45" customHeight="1" spans="1:5">
      <c r="A23" s="151" t="s">
        <v>1143</v>
      </c>
      <c r="B23" s="151" t="s">
        <v>1141</v>
      </c>
      <c r="C23" s="152">
        <v>88.26</v>
      </c>
      <c r="D23" s="152"/>
      <c r="E23" s="152">
        <v>88.26</v>
      </c>
    </row>
    <row r="24" ht="26.45" customHeight="1" spans="1:5">
      <c r="A24" s="151" t="s">
        <v>1144</v>
      </c>
      <c r="B24" s="151" t="s">
        <v>1145</v>
      </c>
      <c r="C24" s="152">
        <v>273.5202</v>
      </c>
      <c r="D24" s="152"/>
      <c r="E24" s="152">
        <v>273.5202</v>
      </c>
    </row>
    <row r="25" ht="26.45" customHeight="1" spans="1:5">
      <c r="A25" s="151" t="s">
        <v>1146</v>
      </c>
      <c r="B25" s="151" t="s">
        <v>1147</v>
      </c>
      <c r="C25" s="152">
        <v>48.51</v>
      </c>
      <c r="D25" s="152"/>
      <c r="E25" s="152">
        <v>48.51</v>
      </c>
    </row>
    <row r="26" ht="26.45" customHeight="1" spans="1:5">
      <c r="A26" s="151" t="s">
        <v>1148</v>
      </c>
      <c r="B26" s="151" t="s">
        <v>1149</v>
      </c>
      <c r="C26" s="152">
        <v>172.09</v>
      </c>
      <c r="D26" s="152"/>
      <c r="E26" s="152">
        <v>172.09</v>
      </c>
    </row>
    <row r="27" ht="26.45" customHeight="1" spans="1:5">
      <c r="A27" s="151" t="s">
        <v>1150</v>
      </c>
      <c r="B27" s="151" t="s">
        <v>1151</v>
      </c>
      <c r="C27" s="152">
        <v>27.666</v>
      </c>
      <c r="D27" s="152"/>
      <c r="E27" s="152">
        <v>27.666</v>
      </c>
    </row>
    <row r="28" ht="26.45" customHeight="1" spans="1:5">
      <c r="A28" s="151" t="s">
        <v>1152</v>
      </c>
      <c r="B28" s="151" t="s">
        <v>1153</v>
      </c>
      <c r="C28" s="152">
        <v>1404.3706</v>
      </c>
      <c r="D28" s="152"/>
      <c r="E28" s="152">
        <v>1404.3706</v>
      </c>
    </row>
    <row r="29" ht="26.45" customHeight="1" spans="1:5">
      <c r="A29" s="151" t="s">
        <v>1154</v>
      </c>
      <c r="B29" s="151" t="s">
        <v>1155</v>
      </c>
      <c r="C29" s="152">
        <v>166.42</v>
      </c>
      <c r="D29" s="152"/>
      <c r="E29" s="152">
        <v>166.42</v>
      </c>
    </row>
    <row r="30" ht="26.45" customHeight="1" spans="1:5">
      <c r="A30" s="151" t="s">
        <v>1156</v>
      </c>
      <c r="B30" s="151" t="s">
        <v>1157</v>
      </c>
      <c r="C30" s="152">
        <v>870.605696</v>
      </c>
      <c r="D30" s="152"/>
      <c r="E30" s="152">
        <v>870.605696</v>
      </c>
    </row>
    <row r="31" ht="26.45" customHeight="1" spans="1:5">
      <c r="A31" s="151" t="s">
        <v>1158</v>
      </c>
      <c r="B31" s="151" t="s">
        <v>1159</v>
      </c>
      <c r="C31" s="152">
        <v>515.86</v>
      </c>
      <c r="D31" s="152"/>
      <c r="E31" s="152">
        <v>515.86</v>
      </c>
    </row>
    <row r="32" ht="26.45" customHeight="1" spans="1:5">
      <c r="A32" s="151" t="s">
        <v>1160</v>
      </c>
      <c r="B32" s="151" t="s">
        <v>1161</v>
      </c>
      <c r="C32" s="152">
        <v>66.43</v>
      </c>
      <c r="D32" s="152"/>
      <c r="E32" s="152">
        <v>66.43</v>
      </c>
    </row>
    <row r="33" ht="26.45" customHeight="1" spans="1:5">
      <c r="A33" s="151" t="s">
        <v>1162</v>
      </c>
      <c r="B33" s="151" t="s">
        <v>1163</v>
      </c>
      <c r="C33" s="152">
        <v>26.132</v>
      </c>
      <c r="D33" s="152"/>
      <c r="E33" s="152">
        <v>26.132</v>
      </c>
    </row>
    <row r="34" ht="26.45" customHeight="1" spans="1:5">
      <c r="A34" s="151" t="s">
        <v>1164</v>
      </c>
      <c r="B34" s="151" t="s">
        <v>1165</v>
      </c>
      <c r="C34" s="152">
        <v>280.38026</v>
      </c>
      <c r="D34" s="152"/>
      <c r="E34" s="152">
        <v>280.38026</v>
      </c>
    </row>
    <row r="35" ht="26.45" customHeight="1" spans="1:5">
      <c r="A35" s="151" t="s">
        <v>1166</v>
      </c>
      <c r="B35" s="151" t="s">
        <v>1167</v>
      </c>
      <c r="C35" s="152">
        <v>159.1035</v>
      </c>
      <c r="D35" s="152"/>
      <c r="E35" s="152">
        <v>159.1035</v>
      </c>
    </row>
    <row r="36" ht="26.45" customHeight="1" spans="1:5">
      <c r="A36" s="151" t="s">
        <v>1168</v>
      </c>
      <c r="B36" s="151" t="s">
        <v>1169</v>
      </c>
      <c r="C36" s="152">
        <v>31.94</v>
      </c>
      <c r="D36" s="152"/>
      <c r="E36" s="152">
        <v>31.94</v>
      </c>
    </row>
    <row r="37" ht="26.45" customHeight="1" spans="1:5">
      <c r="A37" s="151" t="s">
        <v>1170</v>
      </c>
      <c r="B37" s="151" t="s">
        <v>1171</v>
      </c>
      <c r="C37" s="152">
        <v>237.61</v>
      </c>
      <c r="D37" s="152"/>
      <c r="E37" s="152">
        <v>237.61</v>
      </c>
    </row>
    <row r="38" ht="26.45" customHeight="1" spans="1:5">
      <c r="A38" s="151" t="s">
        <v>1172</v>
      </c>
      <c r="B38" s="151" t="s">
        <v>1173</v>
      </c>
      <c r="C38" s="152">
        <v>56.43</v>
      </c>
      <c r="D38" s="152"/>
      <c r="E38" s="152">
        <v>56.43</v>
      </c>
    </row>
    <row r="39" ht="26.45" customHeight="1" spans="1:5">
      <c r="A39" s="151" t="s">
        <v>1174</v>
      </c>
      <c r="B39" s="151" t="s">
        <v>1175</v>
      </c>
      <c r="C39" s="152">
        <v>194.300204</v>
      </c>
      <c r="D39" s="152"/>
      <c r="E39" s="152">
        <v>194.300204</v>
      </c>
    </row>
    <row r="40" ht="26.45" customHeight="1" spans="1:5">
      <c r="A40" s="151" t="s">
        <v>1176</v>
      </c>
      <c r="B40" s="151" t="s">
        <v>1177</v>
      </c>
      <c r="C40" s="152">
        <v>68.17</v>
      </c>
      <c r="D40" s="152"/>
      <c r="E40" s="152">
        <v>68.17</v>
      </c>
    </row>
    <row r="41" ht="26.45" customHeight="1" spans="1:5">
      <c r="A41" s="151" t="s">
        <v>1178</v>
      </c>
      <c r="B41" s="151" t="s">
        <v>1179</v>
      </c>
      <c r="C41" s="152">
        <v>11.84</v>
      </c>
      <c r="D41" s="152"/>
      <c r="E41" s="152">
        <v>11.84</v>
      </c>
    </row>
    <row r="42" ht="26.45" customHeight="1" spans="1:5">
      <c r="A42" s="151" t="s">
        <v>1180</v>
      </c>
      <c r="B42" s="151" t="s">
        <v>1181</v>
      </c>
      <c r="C42" s="152">
        <v>25.622</v>
      </c>
      <c r="D42" s="152"/>
      <c r="E42" s="152">
        <v>25.622</v>
      </c>
    </row>
    <row r="43" ht="26.45" customHeight="1" spans="1:5">
      <c r="A43" s="151" t="s">
        <v>1182</v>
      </c>
      <c r="B43" s="151" t="s">
        <v>1183</v>
      </c>
      <c r="C43" s="152">
        <v>1.8</v>
      </c>
      <c r="D43" s="152"/>
      <c r="E43" s="152">
        <v>1.8</v>
      </c>
    </row>
    <row r="44" ht="26.45" customHeight="1" spans="1:5">
      <c r="A44" s="151" t="s">
        <v>1184</v>
      </c>
      <c r="B44" s="151" t="s">
        <v>1185</v>
      </c>
      <c r="C44" s="152">
        <v>0.1</v>
      </c>
      <c r="D44" s="152"/>
      <c r="E44" s="152">
        <v>0.1</v>
      </c>
    </row>
    <row r="45" ht="26.45" customHeight="1" spans="1:5">
      <c r="A45" s="149" t="s">
        <v>1186</v>
      </c>
      <c r="B45" s="149" t="s">
        <v>1187</v>
      </c>
      <c r="C45" s="150">
        <v>4294.00462</v>
      </c>
      <c r="D45" s="150">
        <v>4260.77262</v>
      </c>
      <c r="E45" s="150">
        <v>33.232</v>
      </c>
    </row>
    <row r="46" ht="26.45" customHeight="1" spans="1:5">
      <c r="A46" s="151" t="s">
        <v>1188</v>
      </c>
      <c r="B46" s="151" t="s">
        <v>1189</v>
      </c>
      <c r="C46" s="152">
        <v>244.5528</v>
      </c>
      <c r="D46" s="152">
        <v>243.3528</v>
      </c>
      <c r="E46" s="152">
        <v>1.2</v>
      </c>
    </row>
    <row r="47" ht="26.45" customHeight="1" spans="1:5">
      <c r="A47" s="151" t="s">
        <v>1190</v>
      </c>
      <c r="B47" s="151" t="s">
        <v>1191</v>
      </c>
      <c r="C47" s="152">
        <v>1147.482</v>
      </c>
      <c r="D47" s="152">
        <v>1120.45</v>
      </c>
      <c r="E47" s="152">
        <v>27.032</v>
      </c>
    </row>
    <row r="48" ht="26.45" customHeight="1" spans="1:5">
      <c r="A48" s="151" t="s">
        <v>1192</v>
      </c>
      <c r="B48" s="151" t="s">
        <v>1193</v>
      </c>
      <c r="C48" s="152">
        <v>2675.600496</v>
      </c>
      <c r="D48" s="152">
        <v>2675.600496</v>
      </c>
      <c r="E48" s="152"/>
    </row>
    <row r="49" ht="26.45" customHeight="1" spans="1:5">
      <c r="A49" s="151" t="s">
        <v>1194</v>
      </c>
      <c r="B49" s="151" t="s">
        <v>1195</v>
      </c>
      <c r="C49" s="152">
        <v>221.369324</v>
      </c>
      <c r="D49" s="152">
        <v>221.369324</v>
      </c>
      <c r="E49" s="152"/>
    </row>
    <row r="50" ht="26.45" customHeight="1" spans="1:5">
      <c r="A50" s="151" t="s">
        <v>1196</v>
      </c>
      <c r="B50" s="151" t="s">
        <v>1197</v>
      </c>
      <c r="C50" s="152">
        <v>5</v>
      </c>
      <c r="D50" s="152"/>
      <c r="E50" s="152">
        <v>5</v>
      </c>
    </row>
    <row r="51" ht="26.45" customHeight="1" spans="1:5">
      <c r="A51" s="149" t="s">
        <v>1198</v>
      </c>
      <c r="B51" s="149" t="s">
        <v>1199</v>
      </c>
      <c r="C51" s="150">
        <v>4</v>
      </c>
      <c r="D51" s="150"/>
      <c r="E51" s="150">
        <v>4</v>
      </c>
    </row>
    <row r="52" ht="26.45" customHeight="1" spans="1:5">
      <c r="A52" s="151" t="s">
        <v>1200</v>
      </c>
      <c r="B52" s="151" t="s">
        <v>1201</v>
      </c>
      <c r="C52" s="152">
        <v>4</v>
      </c>
      <c r="D52" s="152"/>
      <c r="E52" s="152">
        <v>4</v>
      </c>
    </row>
    <row r="53" ht="22.8" customHeight="1" spans="1:5">
      <c r="A53" s="147" t="s">
        <v>1202</v>
      </c>
      <c r="B53" s="147"/>
      <c r="C53" s="153">
        <v>108931.95979</v>
      </c>
      <c r="D53" s="153">
        <v>103127.70979</v>
      </c>
      <c r="E53" s="153">
        <v>5804.25</v>
      </c>
    </row>
  </sheetData>
  <mergeCells count="9">
    <mergeCell ref="A2:E2"/>
    <mergeCell ref="A3:E3"/>
    <mergeCell ref="A4:B4"/>
    <mergeCell ref="C4:E4"/>
    <mergeCell ref="A53:B53"/>
    <mergeCell ref="A20:A22"/>
    <mergeCell ref="C20:C22"/>
    <mergeCell ref="D20:D22"/>
    <mergeCell ref="E20:E22"/>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73"/>
  <sheetViews>
    <sheetView showGridLines="0" showZeros="0" workbookViewId="0">
      <selection activeCell="A71" sqref="A71"/>
    </sheetView>
  </sheetViews>
  <sheetFormatPr defaultColWidth="9" defaultRowHeight="11.25" outlineLevelCol="1"/>
  <cols>
    <col min="1" max="1" width="62.1666666666667" customWidth="1"/>
    <col min="2" max="2" width="29.8333333333333" customWidth="1"/>
    <col min="3" max="5" width="12" customWidth="1"/>
    <col min="6" max="6" width="7.5" customWidth="1"/>
    <col min="7" max="7" width="1" customWidth="1"/>
    <col min="8" max="8" width="13.5" customWidth="1"/>
    <col min="9" max="9" width="7.83333333333333" customWidth="1"/>
  </cols>
  <sheetData>
    <row r="1" ht="19.5" customHeight="1" spans="1:1">
      <c r="A1" s="73" t="s">
        <v>13</v>
      </c>
    </row>
    <row r="2" ht="33" customHeight="1" spans="1:2">
      <c r="A2" s="79" t="s">
        <v>1203</v>
      </c>
      <c r="B2" s="79"/>
    </row>
    <row r="3" ht="19.5" customHeight="1" spans="1:2">
      <c r="A3" s="80"/>
      <c r="B3" s="81" t="s">
        <v>61</v>
      </c>
    </row>
    <row r="4" ht="36" customHeight="1" spans="1:2">
      <c r="A4" s="82" t="s">
        <v>103</v>
      </c>
      <c r="B4" s="82" t="s">
        <v>63</v>
      </c>
    </row>
    <row r="5" ht="24" customHeight="1" spans="1:2">
      <c r="A5" s="83" t="s">
        <v>1204</v>
      </c>
      <c r="B5" s="137">
        <f>SUM(B6:B8)</f>
        <v>9500</v>
      </c>
    </row>
    <row r="6" ht="24" customHeight="1" spans="1:2">
      <c r="A6" s="138" t="s">
        <v>1205</v>
      </c>
      <c r="B6" s="139">
        <v>941</v>
      </c>
    </row>
    <row r="7" ht="24" customHeight="1" spans="1:2">
      <c r="A7" s="138" t="s">
        <v>1206</v>
      </c>
      <c r="B7" s="139">
        <v>679</v>
      </c>
    </row>
    <row r="8" ht="24" customHeight="1" spans="1:2">
      <c r="A8" s="138" t="s">
        <v>1207</v>
      </c>
      <c r="B8" s="139">
        <v>7880</v>
      </c>
    </row>
    <row r="9" ht="19.5" customHeight="1" spans="1:2">
      <c r="A9" s="83" t="s">
        <v>1208</v>
      </c>
      <c r="B9" s="105">
        <f>SUM(B10:B50)</f>
        <v>123050</v>
      </c>
    </row>
    <row r="10" ht="19.5" customHeight="1" spans="1:2">
      <c r="A10" s="138" t="s">
        <v>1209</v>
      </c>
      <c r="B10" s="140">
        <v>25435</v>
      </c>
    </row>
    <row r="11" ht="19.5" customHeight="1" spans="1:2">
      <c r="A11" s="138" t="s">
        <v>1210</v>
      </c>
      <c r="B11" s="140">
        <v>6641</v>
      </c>
    </row>
    <row r="12" ht="19.5" customHeight="1" spans="1:2">
      <c r="A12" s="138" t="s">
        <v>1211</v>
      </c>
      <c r="B12" s="140">
        <v>4720</v>
      </c>
    </row>
    <row r="13" ht="19.5" customHeight="1" spans="1:2">
      <c r="A13" s="141" t="s">
        <v>1212</v>
      </c>
      <c r="B13" s="140">
        <v>1438</v>
      </c>
    </row>
    <row r="14" ht="19.5" customHeight="1" spans="1:2">
      <c r="A14" s="141" t="s">
        <v>1213</v>
      </c>
      <c r="B14" s="140">
        <v>9887</v>
      </c>
    </row>
    <row r="15" ht="19.5" customHeight="1" spans="1:2">
      <c r="A15" s="141" t="s">
        <v>1214</v>
      </c>
      <c r="B15" s="85"/>
    </row>
    <row r="16" ht="19.5" customHeight="1" spans="1:2">
      <c r="A16" s="141" t="s">
        <v>1215</v>
      </c>
      <c r="B16" s="140">
        <v>283</v>
      </c>
    </row>
    <row r="17" ht="19.5" customHeight="1" spans="1:2">
      <c r="A17" s="141" t="s">
        <v>1216</v>
      </c>
      <c r="B17" s="85"/>
    </row>
    <row r="18" ht="19.5" customHeight="1" spans="1:2">
      <c r="A18" s="141" t="s">
        <v>1217</v>
      </c>
      <c r="B18" s="85"/>
    </row>
    <row r="19" ht="19.5" customHeight="1" spans="1:2">
      <c r="A19" s="141" t="s">
        <v>1218</v>
      </c>
      <c r="B19" s="85"/>
    </row>
    <row r="20" ht="19.5" customHeight="1" spans="1:2">
      <c r="A20" s="141" t="s">
        <v>1219</v>
      </c>
      <c r="B20" s="85"/>
    </row>
    <row r="21" ht="19.5" customHeight="1" spans="1:2">
      <c r="A21" s="141" t="s">
        <v>1220</v>
      </c>
      <c r="B21" s="85"/>
    </row>
    <row r="22" ht="19.5" customHeight="1" spans="1:2">
      <c r="A22" s="141" t="s">
        <v>1221</v>
      </c>
      <c r="B22" s="85"/>
    </row>
    <row r="23" ht="19.5" customHeight="1" spans="1:2">
      <c r="A23" s="141" t="s">
        <v>1222</v>
      </c>
      <c r="B23" s="85"/>
    </row>
    <row r="24" ht="19.5" customHeight="1" spans="1:2">
      <c r="A24" s="141" t="s">
        <v>1223</v>
      </c>
      <c r="B24" s="140">
        <v>5482</v>
      </c>
    </row>
    <row r="25" ht="19.5" customHeight="1" spans="1:2">
      <c r="A25" s="141" t="s">
        <v>1224</v>
      </c>
      <c r="B25" s="140">
        <v>140</v>
      </c>
    </row>
    <row r="26" ht="19.5" customHeight="1" spans="1:2">
      <c r="A26" s="141" t="s">
        <v>1225</v>
      </c>
      <c r="B26" s="85"/>
    </row>
    <row r="27" ht="19.5" customHeight="1" spans="1:2">
      <c r="A27" s="141" t="s">
        <v>1226</v>
      </c>
      <c r="B27" s="85"/>
    </row>
    <row r="28" ht="19.5" customHeight="1" spans="1:2">
      <c r="A28" s="141" t="s">
        <v>1227</v>
      </c>
      <c r="B28" s="140">
        <v>3978</v>
      </c>
    </row>
    <row r="29" ht="19.5" customHeight="1" spans="1:2">
      <c r="A29" s="141" t="s">
        <v>1228</v>
      </c>
      <c r="B29" s="85"/>
    </row>
    <row r="30" ht="19.5" customHeight="1" spans="1:2">
      <c r="A30" s="141" t="s">
        <v>1229</v>
      </c>
      <c r="B30" s="85"/>
    </row>
    <row r="31" ht="19.5" customHeight="1" spans="1:2">
      <c r="A31" s="141" t="s">
        <v>1230</v>
      </c>
      <c r="B31" s="85"/>
    </row>
    <row r="32" ht="19.5" customHeight="1" spans="1:2">
      <c r="A32" s="141" t="s">
        <v>1231</v>
      </c>
      <c r="B32" s="140">
        <v>171</v>
      </c>
    </row>
    <row r="33" ht="19.5" customHeight="1" spans="1:2">
      <c r="A33" s="141" t="s">
        <v>1232</v>
      </c>
      <c r="B33" s="140">
        <v>18114</v>
      </c>
    </row>
    <row r="34" ht="19.5" customHeight="1" spans="1:2">
      <c r="A34" s="141" t="s">
        <v>1233</v>
      </c>
      <c r="B34" s="85"/>
    </row>
    <row r="35" ht="19.5" customHeight="1" spans="1:2">
      <c r="A35" s="141" t="s">
        <v>1234</v>
      </c>
      <c r="B35" s="140">
        <v>265</v>
      </c>
    </row>
    <row r="36" ht="19.5" customHeight="1" spans="1:2">
      <c r="A36" s="141" t="s">
        <v>1235</v>
      </c>
      <c r="B36" s="140">
        <v>11411</v>
      </c>
    </row>
    <row r="37" ht="19.5" customHeight="1" spans="1:2">
      <c r="A37" s="141" t="s">
        <v>1236</v>
      </c>
      <c r="B37" s="140">
        <v>22598</v>
      </c>
    </row>
    <row r="38" ht="19.5" customHeight="1" spans="1:2">
      <c r="A38" s="141" t="s">
        <v>1237</v>
      </c>
      <c r="B38" s="140">
        <v>163</v>
      </c>
    </row>
    <row r="39" ht="19.5" customHeight="1" spans="1:2">
      <c r="A39" s="141" t="s">
        <v>1238</v>
      </c>
      <c r="B39" s="85"/>
    </row>
    <row r="40" ht="19.5" customHeight="1" spans="1:2">
      <c r="A40" s="141" t="s">
        <v>1239</v>
      </c>
      <c r="B40" s="140">
        <v>8133</v>
      </c>
    </row>
    <row r="41" ht="19.5" customHeight="1" spans="1:2">
      <c r="A41" s="141" t="s">
        <v>1240</v>
      </c>
      <c r="B41" s="140">
        <v>874</v>
      </c>
    </row>
    <row r="42" ht="19.5" customHeight="1" spans="1:2">
      <c r="A42" s="141" t="s">
        <v>1241</v>
      </c>
      <c r="B42" s="85"/>
    </row>
    <row r="43" ht="19.5" customHeight="1" spans="1:2">
      <c r="A43" s="141" t="s">
        <v>1242</v>
      </c>
      <c r="B43" s="85"/>
    </row>
    <row r="44" ht="19.5" customHeight="1" spans="1:2">
      <c r="A44" s="141" t="s">
        <v>1243</v>
      </c>
      <c r="B44" s="85"/>
    </row>
    <row r="45" ht="19.5" customHeight="1" spans="1:2">
      <c r="A45" s="141" t="s">
        <v>1244</v>
      </c>
      <c r="B45" s="85"/>
    </row>
    <row r="46" ht="19.5" customHeight="1" spans="1:2">
      <c r="A46" s="141" t="s">
        <v>1245</v>
      </c>
      <c r="B46" s="140">
        <v>2423</v>
      </c>
    </row>
    <row r="47" ht="19.5" customHeight="1" spans="1:2">
      <c r="A47" s="141" t="s">
        <v>1246</v>
      </c>
      <c r="B47" s="140">
        <v>35</v>
      </c>
    </row>
    <row r="48" ht="19.5" customHeight="1" spans="1:2">
      <c r="A48" s="141" t="s">
        <v>1247</v>
      </c>
      <c r="B48" s="85"/>
    </row>
    <row r="49" ht="19.5" customHeight="1" spans="1:2">
      <c r="A49" s="141" t="s">
        <v>1248</v>
      </c>
      <c r="B49" s="140"/>
    </row>
    <row r="50" ht="19.5" customHeight="1" spans="1:2">
      <c r="A50" s="141" t="s">
        <v>1249</v>
      </c>
      <c r="B50" s="140">
        <v>859</v>
      </c>
    </row>
    <row r="51" ht="19.5" customHeight="1" spans="1:2">
      <c r="A51" s="83" t="s">
        <v>1250</v>
      </c>
      <c r="B51" s="84">
        <v>35976</v>
      </c>
    </row>
    <row r="52" ht="19.5" customHeight="1" spans="1:2">
      <c r="A52" s="141" t="s">
        <v>954</v>
      </c>
      <c r="B52" s="142">
        <v>1051</v>
      </c>
    </row>
    <row r="53" ht="19.5" customHeight="1" spans="1:2">
      <c r="A53" s="141" t="s">
        <v>1251</v>
      </c>
      <c r="B53" s="84"/>
    </row>
    <row r="54" ht="19.5" customHeight="1" spans="1:2">
      <c r="A54" s="141" t="s">
        <v>1252</v>
      </c>
      <c r="B54" s="142">
        <v>37</v>
      </c>
    </row>
    <row r="55" ht="19.5" customHeight="1" spans="1:2">
      <c r="A55" s="141" t="s">
        <v>1253</v>
      </c>
      <c r="B55" s="142">
        <v>4</v>
      </c>
    </row>
    <row r="56" ht="19.5" customHeight="1" spans="1:2">
      <c r="A56" s="141" t="s">
        <v>955</v>
      </c>
      <c r="B56" s="142">
        <v>2810</v>
      </c>
    </row>
    <row r="57" ht="19.5" customHeight="1" spans="1:2">
      <c r="A57" s="141" t="s">
        <v>1254</v>
      </c>
      <c r="B57" s="142">
        <v>391</v>
      </c>
    </row>
    <row r="58" ht="19.5" customHeight="1" spans="1:2">
      <c r="A58" s="141" t="s">
        <v>956</v>
      </c>
      <c r="B58" s="142">
        <v>404</v>
      </c>
    </row>
    <row r="59" ht="19.5" customHeight="1" spans="1:2">
      <c r="A59" s="141" t="s">
        <v>1255</v>
      </c>
      <c r="B59" s="142">
        <v>7132</v>
      </c>
    </row>
    <row r="60" ht="19.5" customHeight="1" spans="1:2">
      <c r="A60" s="141" t="s">
        <v>957</v>
      </c>
      <c r="B60" s="142">
        <v>3583</v>
      </c>
    </row>
    <row r="61" ht="19.5" customHeight="1" spans="1:2">
      <c r="A61" s="141" t="s">
        <v>958</v>
      </c>
      <c r="B61" s="142">
        <v>3266</v>
      </c>
    </row>
    <row r="62" ht="19.5" customHeight="1" spans="1:2">
      <c r="A62" s="141" t="s">
        <v>1256</v>
      </c>
      <c r="B62" s="142">
        <v>7217</v>
      </c>
    </row>
    <row r="63" ht="19.5" customHeight="1" spans="1:2">
      <c r="A63" s="141" t="s">
        <v>1257</v>
      </c>
      <c r="B63" s="142">
        <v>1478</v>
      </c>
    </row>
    <row r="64" ht="19.5" customHeight="1" spans="1:2">
      <c r="A64" s="141" t="s">
        <v>959</v>
      </c>
      <c r="B64" s="142">
        <v>1900</v>
      </c>
    </row>
    <row r="65" ht="19.5" customHeight="1" spans="1:2">
      <c r="A65" s="141" t="s">
        <v>1258</v>
      </c>
      <c r="B65" s="142">
        <v>566</v>
      </c>
    </row>
    <row r="66" ht="19.5" customHeight="1" spans="1:2">
      <c r="A66" s="141" t="s">
        <v>1259</v>
      </c>
      <c r="B66" s="142">
        <v>187</v>
      </c>
    </row>
    <row r="67" ht="19.5" customHeight="1" spans="1:2">
      <c r="A67" s="141" t="s">
        <v>1260</v>
      </c>
      <c r="B67" s="142">
        <v>50</v>
      </c>
    </row>
    <row r="68" ht="19.5" customHeight="1" spans="1:2">
      <c r="A68" s="141" t="s">
        <v>1261</v>
      </c>
      <c r="B68" s="84"/>
    </row>
    <row r="69" ht="19.5" customHeight="1" spans="1:2">
      <c r="A69" s="141" t="s">
        <v>960</v>
      </c>
      <c r="B69" s="142">
        <v>5484</v>
      </c>
    </row>
    <row r="70" ht="19.5" customHeight="1" spans="1:2">
      <c r="A70" s="141" t="s">
        <v>1262</v>
      </c>
      <c r="B70" s="142">
        <v>100</v>
      </c>
    </row>
    <row r="71" ht="19.5" customHeight="1" spans="1:2">
      <c r="A71" s="141" t="s">
        <v>1263</v>
      </c>
      <c r="B71" s="142">
        <v>236</v>
      </c>
    </row>
    <row r="72" ht="19.5" customHeight="1" spans="1:2">
      <c r="A72" s="141" t="s">
        <v>961</v>
      </c>
      <c r="B72" s="142">
        <v>80</v>
      </c>
    </row>
    <row r="73" ht="19.5" customHeight="1" spans="1:2">
      <c r="A73" s="82" t="s">
        <v>1264</v>
      </c>
      <c r="B73" s="82">
        <f>B51+B9+B5</f>
        <v>168526</v>
      </c>
    </row>
  </sheetData>
  <sheetProtection formatCells="0" formatColumns="0" formatRows="0"/>
  <autoFilter ref="A4:IR73">
    <extLst/>
  </autoFilter>
  <mergeCells count="1">
    <mergeCell ref="A2:B2"/>
  </mergeCells>
  <printOptions horizontalCentered="1"/>
  <pageMargins left="0.708661417322835" right="0.708661417322835" top="0.354330708661417" bottom="0.31496062992126"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
  <sheetViews>
    <sheetView showGridLines="0" showZeros="0" workbookViewId="0">
      <selection activeCell="E10" sqref="E10"/>
    </sheetView>
  </sheetViews>
  <sheetFormatPr defaultColWidth="9" defaultRowHeight="11.25" outlineLevelCol="3"/>
  <cols>
    <col min="1" max="1" width="48.6666666666667" customWidth="1"/>
    <col min="2" max="4" width="16" customWidth="1"/>
    <col min="5" max="7" width="12" customWidth="1"/>
    <col min="8" max="8" width="7.5" customWidth="1"/>
    <col min="9" max="9" width="1" customWidth="1"/>
    <col min="10" max="10" width="13.5" customWidth="1"/>
    <col min="11" max="11" width="7.83333333333333" customWidth="1"/>
  </cols>
  <sheetData>
    <row r="1" ht="19.5" customHeight="1" spans="1:1">
      <c r="A1" s="73" t="s">
        <v>15</v>
      </c>
    </row>
    <row r="2" ht="33" customHeight="1" spans="1:4">
      <c r="A2" s="79" t="s">
        <v>1265</v>
      </c>
      <c r="B2" s="79"/>
      <c r="C2" s="79"/>
      <c r="D2" s="79"/>
    </row>
    <row r="3" ht="19.5" customHeight="1" spans="1:4">
      <c r="A3" s="80"/>
      <c r="B3" s="133"/>
      <c r="C3" s="133"/>
      <c r="D3" s="81" t="s">
        <v>61</v>
      </c>
    </row>
    <row r="4" ht="36" customHeight="1" spans="1:4">
      <c r="A4" s="82" t="s">
        <v>1266</v>
      </c>
      <c r="B4" s="134" t="s">
        <v>63</v>
      </c>
      <c r="C4" s="135"/>
      <c r="D4" s="136"/>
    </row>
    <row r="5" ht="34.5" customHeight="1" spans="1:4">
      <c r="A5" s="82"/>
      <c r="B5" s="82" t="s">
        <v>1267</v>
      </c>
      <c r="C5" s="82" t="s">
        <v>1268</v>
      </c>
      <c r="D5" s="82" t="s">
        <v>1269</v>
      </c>
    </row>
    <row r="6" ht="19.5" customHeight="1" spans="1:4">
      <c r="A6" s="83" t="s">
        <v>1270</v>
      </c>
      <c r="B6" s="85">
        <v>9500</v>
      </c>
      <c r="C6" s="85">
        <v>123050</v>
      </c>
      <c r="D6" s="84">
        <v>35976</v>
      </c>
    </row>
    <row r="7" ht="19.5" customHeight="1" spans="1:4">
      <c r="A7" s="83"/>
      <c r="B7" s="85"/>
      <c r="C7" s="85"/>
      <c r="D7" s="85"/>
    </row>
    <row r="8" ht="19.5" customHeight="1" spans="1:4">
      <c r="A8" s="83"/>
      <c r="B8" s="85"/>
      <c r="C8" s="85"/>
      <c r="D8" s="85"/>
    </row>
    <row r="9" ht="19.5" customHeight="1" spans="1:4">
      <c r="A9" s="82" t="s">
        <v>1264</v>
      </c>
      <c r="B9" s="85">
        <v>9500</v>
      </c>
      <c r="C9" s="85">
        <v>123050</v>
      </c>
      <c r="D9" s="84">
        <v>35976</v>
      </c>
    </row>
  </sheetData>
  <sheetProtection formatCells="0" formatColumns="0" formatRows="0"/>
  <mergeCells count="2">
    <mergeCell ref="A2:D2"/>
    <mergeCell ref="B4:D4"/>
  </mergeCells>
  <printOptions horizontalCentered="1"/>
  <pageMargins left="0.708661417322835" right="0.708661417322835" top="0.354330708661417" bottom="0.31496062992126" header="0.31496062992126" footer="0.31496062992126"/>
  <pageSetup paperSize="9" scale="84"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31"/>
  <sheetViews>
    <sheetView topLeftCell="A4" workbookViewId="0">
      <selection activeCell="B27" sqref="B27"/>
    </sheetView>
  </sheetViews>
  <sheetFormatPr defaultColWidth="10.5" defaultRowHeight="11.25" outlineLevelCol="2"/>
  <cols>
    <col min="1" max="1" width="56.5" customWidth="1"/>
    <col min="2" max="2" width="29.8333333333333" customWidth="1"/>
    <col min="254" max="254" width="39.6666666666667" customWidth="1"/>
    <col min="255" max="257" width="16.1666666666667" customWidth="1"/>
    <col min="258" max="258" width="21.8333333333333" customWidth="1"/>
    <col min="510" max="510" width="39.6666666666667" customWidth="1"/>
    <col min="511" max="513" width="16.1666666666667" customWidth="1"/>
    <col min="514" max="514" width="21.8333333333333" customWidth="1"/>
    <col min="766" max="766" width="39.6666666666667" customWidth="1"/>
    <col min="767" max="769" width="16.1666666666667" customWidth="1"/>
    <col min="770" max="770" width="21.8333333333333" customWidth="1"/>
    <col min="1022" max="1022" width="39.6666666666667" customWidth="1"/>
    <col min="1023" max="1025" width="16.1666666666667" customWidth="1"/>
    <col min="1026" max="1026" width="21.8333333333333" customWidth="1"/>
    <col min="1278" max="1278" width="39.6666666666667" customWidth="1"/>
    <col min="1279" max="1281" width="16.1666666666667" customWidth="1"/>
    <col min="1282" max="1282" width="21.8333333333333" customWidth="1"/>
    <col min="1534" max="1534" width="39.6666666666667" customWidth="1"/>
    <col min="1535" max="1537" width="16.1666666666667" customWidth="1"/>
    <col min="1538" max="1538" width="21.8333333333333" customWidth="1"/>
    <col min="1790" max="1790" width="39.6666666666667" customWidth="1"/>
    <col min="1791" max="1793" width="16.1666666666667" customWidth="1"/>
    <col min="1794" max="1794" width="21.8333333333333" customWidth="1"/>
    <col min="2046" max="2046" width="39.6666666666667" customWidth="1"/>
    <col min="2047" max="2049" width="16.1666666666667" customWidth="1"/>
    <col min="2050" max="2050" width="21.8333333333333" customWidth="1"/>
    <col min="2302" max="2302" width="39.6666666666667" customWidth="1"/>
    <col min="2303" max="2305" width="16.1666666666667" customWidth="1"/>
    <col min="2306" max="2306" width="21.8333333333333" customWidth="1"/>
    <col min="2558" max="2558" width="39.6666666666667" customWidth="1"/>
    <col min="2559" max="2561" width="16.1666666666667" customWidth="1"/>
    <col min="2562" max="2562" width="21.8333333333333" customWidth="1"/>
    <col min="2814" max="2814" width="39.6666666666667" customWidth="1"/>
    <col min="2815" max="2817" width="16.1666666666667" customWidth="1"/>
    <col min="2818" max="2818" width="21.8333333333333" customWidth="1"/>
    <col min="3070" max="3070" width="39.6666666666667" customWidth="1"/>
    <col min="3071" max="3073" width="16.1666666666667" customWidth="1"/>
    <col min="3074" max="3074" width="21.8333333333333" customWidth="1"/>
    <col min="3326" max="3326" width="39.6666666666667" customWidth="1"/>
    <col min="3327" max="3329" width="16.1666666666667" customWidth="1"/>
    <col min="3330" max="3330" width="21.8333333333333" customWidth="1"/>
    <col min="3582" max="3582" width="39.6666666666667" customWidth="1"/>
    <col min="3583" max="3585" width="16.1666666666667" customWidth="1"/>
    <col min="3586" max="3586" width="21.8333333333333" customWidth="1"/>
    <col min="3838" max="3838" width="39.6666666666667" customWidth="1"/>
    <col min="3839" max="3841" width="16.1666666666667" customWidth="1"/>
    <col min="3842" max="3842" width="21.8333333333333" customWidth="1"/>
    <col min="4094" max="4094" width="39.6666666666667" customWidth="1"/>
    <col min="4095" max="4097" width="16.1666666666667" customWidth="1"/>
    <col min="4098" max="4098" width="21.8333333333333" customWidth="1"/>
    <col min="4350" max="4350" width="39.6666666666667" customWidth="1"/>
    <col min="4351" max="4353" width="16.1666666666667" customWidth="1"/>
    <col min="4354" max="4354" width="21.8333333333333" customWidth="1"/>
    <col min="4606" max="4606" width="39.6666666666667" customWidth="1"/>
    <col min="4607" max="4609" width="16.1666666666667" customWidth="1"/>
    <col min="4610" max="4610" width="21.8333333333333" customWidth="1"/>
    <col min="4862" max="4862" width="39.6666666666667" customWidth="1"/>
    <col min="4863" max="4865" width="16.1666666666667" customWidth="1"/>
    <col min="4866" max="4866" width="21.8333333333333" customWidth="1"/>
    <col min="5118" max="5118" width="39.6666666666667" customWidth="1"/>
    <col min="5119" max="5121" width="16.1666666666667" customWidth="1"/>
    <col min="5122" max="5122" width="21.8333333333333" customWidth="1"/>
    <col min="5374" max="5374" width="39.6666666666667" customWidth="1"/>
    <col min="5375" max="5377" width="16.1666666666667" customWidth="1"/>
    <col min="5378" max="5378" width="21.8333333333333" customWidth="1"/>
    <col min="5630" max="5630" width="39.6666666666667" customWidth="1"/>
    <col min="5631" max="5633" width="16.1666666666667" customWidth="1"/>
    <col min="5634" max="5634" width="21.8333333333333" customWidth="1"/>
    <col min="5886" max="5886" width="39.6666666666667" customWidth="1"/>
    <col min="5887" max="5889" width="16.1666666666667" customWidth="1"/>
    <col min="5890" max="5890" width="21.8333333333333" customWidth="1"/>
    <col min="6142" max="6142" width="39.6666666666667" customWidth="1"/>
    <col min="6143" max="6145" width="16.1666666666667" customWidth="1"/>
    <col min="6146" max="6146" width="21.8333333333333" customWidth="1"/>
    <col min="6398" max="6398" width="39.6666666666667" customWidth="1"/>
    <col min="6399" max="6401" width="16.1666666666667" customWidth="1"/>
    <col min="6402" max="6402" width="21.8333333333333" customWidth="1"/>
    <col min="6654" max="6654" width="39.6666666666667" customWidth="1"/>
    <col min="6655" max="6657" width="16.1666666666667" customWidth="1"/>
    <col min="6658" max="6658" width="21.8333333333333" customWidth="1"/>
    <col min="6910" max="6910" width="39.6666666666667" customWidth="1"/>
    <col min="6911" max="6913" width="16.1666666666667" customWidth="1"/>
    <col min="6914" max="6914" width="21.8333333333333" customWidth="1"/>
    <col min="7166" max="7166" width="39.6666666666667" customWidth="1"/>
    <col min="7167" max="7169" width="16.1666666666667" customWidth="1"/>
    <col min="7170" max="7170" width="21.8333333333333" customWidth="1"/>
    <col min="7422" max="7422" width="39.6666666666667" customWidth="1"/>
    <col min="7423" max="7425" width="16.1666666666667" customWidth="1"/>
    <col min="7426" max="7426" width="21.8333333333333" customWidth="1"/>
    <col min="7678" max="7678" width="39.6666666666667" customWidth="1"/>
    <col min="7679" max="7681" width="16.1666666666667" customWidth="1"/>
    <col min="7682" max="7682" width="21.8333333333333" customWidth="1"/>
    <col min="7934" max="7934" width="39.6666666666667" customWidth="1"/>
    <col min="7935" max="7937" width="16.1666666666667" customWidth="1"/>
    <col min="7938" max="7938" width="21.8333333333333" customWidth="1"/>
    <col min="8190" max="8190" width="39.6666666666667" customWidth="1"/>
    <col min="8191" max="8193" width="16.1666666666667" customWidth="1"/>
    <col min="8194" max="8194" width="21.8333333333333" customWidth="1"/>
    <col min="8446" max="8446" width="39.6666666666667" customWidth="1"/>
    <col min="8447" max="8449" width="16.1666666666667" customWidth="1"/>
    <col min="8450" max="8450" width="21.8333333333333" customWidth="1"/>
    <col min="8702" max="8702" width="39.6666666666667" customWidth="1"/>
    <col min="8703" max="8705" width="16.1666666666667" customWidth="1"/>
    <col min="8706" max="8706" width="21.8333333333333" customWidth="1"/>
    <col min="8958" max="8958" width="39.6666666666667" customWidth="1"/>
    <col min="8959" max="8961" width="16.1666666666667" customWidth="1"/>
    <col min="8962" max="8962" width="21.8333333333333" customWidth="1"/>
    <col min="9214" max="9214" width="39.6666666666667" customWidth="1"/>
    <col min="9215" max="9217" width="16.1666666666667" customWidth="1"/>
    <col min="9218" max="9218" width="21.8333333333333" customWidth="1"/>
    <col min="9470" max="9470" width="39.6666666666667" customWidth="1"/>
    <col min="9471" max="9473" width="16.1666666666667" customWidth="1"/>
    <col min="9474" max="9474" width="21.8333333333333" customWidth="1"/>
    <col min="9726" max="9726" width="39.6666666666667" customWidth="1"/>
    <col min="9727" max="9729" width="16.1666666666667" customWidth="1"/>
    <col min="9730" max="9730" width="21.8333333333333" customWidth="1"/>
    <col min="9982" max="9982" width="39.6666666666667" customWidth="1"/>
    <col min="9983" max="9985" width="16.1666666666667" customWidth="1"/>
    <col min="9986" max="9986" width="21.8333333333333" customWidth="1"/>
    <col min="10238" max="10238" width="39.6666666666667" customWidth="1"/>
    <col min="10239" max="10241" width="16.1666666666667" customWidth="1"/>
    <col min="10242" max="10242" width="21.8333333333333" customWidth="1"/>
    <col min="10494" max="10494" width="39.6666666666667" customWidth="1"/>
    <col min="10495" max="10497" width="16.1666666666667" customWidth="1"/>
    <col min="10498" max="10498" width="21.8333333333333" customWidth="1"/>
    <col min="10750" max="10750" width="39.6666666666667" customWidth="1"/>
    <col min="10751" max="10753" width="16.1666666666667" customWidth="1"/>
    <col min="10754" max="10754" width="21.8333333333333" customWidth="1"/>
    <col min="11006" max="11006" width="39.6666666666667" customWidth="1"/>
    <col min="11007" max="11009" width="16.1666666666667" customWidth="1"/>
    <col min="11010" max="11010" width="21.8333333333333" customWidth="1"/>
    <col min="11262" max="11262" width="39.6666666666667" customWidth="1"/>
    <col min="11263" max="11265" width="16.1666666666667" customWidth="1"/>
    <col min="11266" max="11266" width="21.8333333333333" customWidth="1"/>
    <col min="11518" max="11518" width="39.6666666666667" customWidth="1"/>
    <col min="11519" max="11521" width="16.1666666666667" customWidth="1"/>
    <col min="11522" max="11522" width="21.8333333333333" customWidth="1"/>
    <col min="11774" max="11774" width="39.6666666666667" customWidth="1"/>
    <col min="11775" max="11777" width="16.1666666666667" customWidth="1"/>
    <col min="11778" max="11778" width="21.8333333333333" customWidth="1"/>
    <col min="12030" max="12030" width="39.6666666666667" customWidth="1"/>
    <col min="12031" max="12033" width="16.1666666666667" customWidth="1"/>
    <col min="12034" max="12034" width="21.8333333333333" customWidth="1"/>
    <col min="12286" max="12286" width="39.6666666666667" customWidth="1"/>
    <col min="12287" max="12289" width="16.1666666666667" customWidth="1"/>
    <col min="12290" max="12290" width="21.8333333333333" customWidth="1"/>
    <col min="12542" max="12542" width="39.6666666666667" customWidth="1"/>
    <col min="12543" max="12545" width="16.1666666666667" customWidth="1"/>
    <col min="12546" max="12546" width="21.8333333333333" customWidth="1"/>
    <col min="12798" max="12798" width="39.6666666666667" customWidth="1"/>
    <col min="12799" max="12801" width="16.1666666666667" customWidth="1"/>
    <col min="12802" max="12802" width="21.8333333333333" customWidth="1"/>
    <col min="13054" max="13054" width="39.6666666666667" customWidth="1"/>
    <col min="13055" max="13057" width="16.1666666666667" customWidth="1"/>
    <col min="13058" max="13058" width="21.8333333333333" customWidth="1"/>
    <col min="13310" max="13310" width="39.6666666666667" customWidth="1"/>
    <col min="13311" max="13313" width="16.1666666666667" customWidth="1"/>
    <col min="13314" max="13314" width="21.8333333333333" customWidth="1"/>
    <col min="13566" max="13566" width="39.6666666666667" customWidth="1"/>
    <col min="13567" max="13569" width="16.1666666666667" customWidth="1"/>
    <col min="13570" max="13570" width="21.8333333333333" customWidth="1"/>
    <col min="13822" max="13822" width="39.6666666666667" customWidth="1"/>
    <col min="13823" max="13825" width="16.1666666666667" customWidth="1"/>
    <col min="13826" max="13826" width="21.8333333333333" customWidth="1"/>
    <col min="14078" max="14078" width="39.6666666666667" customWidth="1"/>
    <col min="14079" max="14081" width="16.1666666666667" customWidth="1"/>
    <col min="14082" max="14082" width="21.8333333333333" customWidth="1"/>
    <col min="14334" max="14334" width="39.6666666666667" customWidth="1"/>
    <col min="14335" max="14337" width="16.1666666666667" customWidth="1"/>
    <col min="14338" max="14338" width="21.8333333333333" customWidth="1"/>
    <col min="14590" max="14590" width="39.6666666666667" customWidth="1"/>
    <col min="14591" max="14593" width="16.1666666666667" customWidth="1"/>
    <col min="14594" max="14594" width="21.8333333333333" customWidth="1"/>
    <col min="14846" max="14846" width="39.6666666666667" customWidth="1"/>
    <col min="14847" max="14849" width="16.1666666666667" customWidth="1"/>
    <col min="14850" max="14850" width="21.8333333333333" customWidth="1"/>
    <col min="15102" max="15102" width="39.6666666666667" customWidth="1"/>
    <col min="15103" max="15105" width="16.1666666666667" customWidth="1"/>
    <col min="15106" max="15106" width="21.8333333333333" customWidth="1"/>
    <col min="15358" max="15358" width="39.6666666666667" customWidth="1"/>
    <col min="15359" max="15361" width="16.1666666666667" customWidth="1"/>
    <col min="15362" max="15362" width="21.8333333333333" customWidth="1"/>
    <col min="15614" max="15614" width="39.6666666666667" customWidth="1"/>
    <col min="15615" max="15617" width="16.1666666666667" customWidth="1"/>
    <col min="15618" max="15618" width="21.8333333333333" customWidth="1"/>
    <col min="15870" max="15870" width="39.6666666666667" customWidth="1"/>
    <col min="15871" max="15873" width="16.1666666666667" customWidth="1"/>
    <col min="15874" max="15874" width="21.8333333333333" customWidth="1"/>
    <col min="16126" max="16126" width="39.6666666666667" customWidth="1"/>
    <col min="16127" max="16129" width="16.1666666666667" customWidth="1"/>
    <col min="16130" max="16130" width="21.8333333333333" customWidth="1"/>
  </cols>
  <sheetData>
    <row r="1" ht="19.5" customHeight="1" spans="1:1">
      <c r="A1" s="73" t="s">
        <v>17</v>
      </c>
    </row>
    <row r="2" ht="30.75" customHeight="1" spans="1:2">
      <c r="A2" s="121" t="s">
        <v>18</v>
      </c>
      <c r="B2" s="121"/>
    </row>
    <row r="3" ht="19.5" customHeight="1" spans="1:2">
      <c r="A3" s="122"/>
      <c r="B3" s="123" t="s">
        <v>61</v>
      </c>
    </row>
    <row r="4" ht="36" customHeight="1" spans="1:3">
      <c r="A4" s="7" t="s">
        <v>1271</v>
      </c>
      <c r="B4" s="63" t="s">
        <v>63</v>
      </c>
      <c r="C4" s="124"/>
    </row>
    <row r="5" ht="17.25" customHeight="1" spans="1:2">
      <c r="A5" s="125" t="s">
        <v>1272</v>
      </c>
      <c r="B5" s="126"/>
    </row>
    <row r="6" ht="17.25" customHeight="1" spans="1:2">
      <c r="A6" s="93" t="s">
        <v>1273</v>
      </c>
      <c r="B6" s="126"/>
    </row>
    <row r="7" ht="17.25" customHeight="1" spans="1:2">
      <c r="A7" s="93" t="s">
        <v>1274</v>
      </c>
      <c r="B7" s="126"/>
    </row>
    <row r="8" ht="17.25" customHeight="1" spans="1:2">
      <c r="A8" s="93" t="s">
        <v>1275</v>
      </c>
      <c r="B8" s="126"/>
    </row>
    <row r="9" ht="17.25" customHeight="1" spans="1:2">
      <c r="A9" s="93" t="s">
        <v>1276</v>
      </c>
      <c r="B9" s="126"/>
    </row>
    <row r="10" ht="17.25" customHeight="1" spans="1:2">
      <c r="A10" s="93" t="s">
        <v>1277</v>
      </c>
      <c r="B10" s="126"/>
    </row>
    <row r="11" ht="17.25" customHeight="1" spans="1:2">
      <c r="A11" s="93" t="s">
        <v>1278</v>
      </c>
      <c r="B11" s="126"/>
    </row>
    <row r="12" ht="17.25" customHeight="1" spans="1:2">
      <c r="A12" s="93" t="s">
        <v>1279</v>
      </c>
      <c r="B12" s="126"/>
    </row>
    <row r="13" ht="17.25" customHeight="1" spans="1:2">
      <c r="A13" s="93" t="s">
        <v>1280</v>
      </c>
      <c r="B13" s="126"/>
    </row>
    <row r="14" ht="17.25" customHeight="1" spans="1:2">
      <c r="A14" s="93" t="s">
        <v>1281</v>
      </c>
      <c r="B14" s="126">
        <v>1600</v>
      </c>
    </row>
    <row r="15" ht="17.25" customHeight="1" spans="1:2">
      <c r="A15" s="93" t="s">
        <v>1282</v>
      </c>
      <c r="B15" s="126"/>
    </row>
    <row r="16" ht="17.25" customHeight="1" spans="1:2">
      <c r="A16" s="93" t="s">
        <v>1283</v>
      </c>
      <c r="B16" s="126"/>
    </row>
    <row r="17" ht="17.25" customHeight="1" spans="1:2">
      <c r="A17" s="93" t="s">
        <v>1284</v>
      </c>
      <c r="B17" s="126"/>
    </row>
    <row r="18" ht="17.25" customHeight="1" spans="1:2">
      <c r="A18" s="93" t="s">
        <v>1285</v>
      </c>
      <c r="B18" s="126"/>
    </row>
    <row r="19" ht="17.25" customHeight="1" spans="1:2">
      <c r="A19" s="93" t="s">
        <v>1286</v>
      </c>
      <c r="B19" s="126"/>
    </row>
    <row r="20" ht="17.25" customHeight="1" spans="1:2">
      <c r="A20" s="93" t="s">
        <v>1287</v>
      </c>
      <c r="B20" s="126"/>
    </row>
    <row r="21" ht="18" customHeight="1" spans="1:2">
      <c r="A21" s="93" t="s">
        <v>1288</v>
      </c>
      <c r="B21" s="126"/>
    </row>
    <row r="22" ht="19.5" customHeight="1" spans="1:2">
      <c r="A22" s="127" t="s">
        <v>90</v>
      </c>
      <c r="B22" s="128">
        <f>SUM(B5:B21)</f>
        <v>1600</v>
      </c>
    </row>
    <row r="23" ht="19.5" customHeight="1" spans="1:2">
      <c r="A23" s="129" t="s">
        <v>1289</v>
      </c>
      <c r="B23" s="128"/>
    </row>
    <row r="24" ht="19.5" customHeight="1" spans="1:2">
      <c r="A24" s="129" t="s">
        <v>92</v>
      </c>
      <c r="B24" s="128">
        <f>SUM(B25:B29)</f>
        <v>4600</v>
      </c>
    </row>
    <row r="25" ht="19.5" customHeight="1" spans="1:2">
      <c r="A25" s="130" t="s">
        <v>1290</v>
      </c>
      <c r="B25" s="66">
        <v>1000</v>
      </c>
    </row>
    <row r="26" ht="19.5" customHeight="1" spans="1:2">
      <c r="A26" s="130" t="s">
        <v>1291</v>
      </c>
      <c r="B26" s="131"/>
    </row>
    <row r="27" ht="19.5" customHeight="1" spans="1:2">
      <c r="A27" s="130" t="s">
        <v>98</v>
      </c>
      <c r="B27" s="66">
        <v>3400</v>
      </c>
    </row>
    <row r="28" ht="19.5" customHeight="1" spans="1:2">
      <c r="A28" s="130" t="s">
        <v>1292</v>
      </c>
      <c r="B28" s="131"/>
    </row>
    <row r="29" ht="19.5" customHeight="1" spans="1:2">
      <c r="A29" s="130" t="s">
        <v>101</v>
      </c>
      <c r="B29" s="131">
        <v>200</v>
      </c>
    </row>
    <row r="30" ht="19.5" customHeight="1" spans="1:2">
      <c r="A30" s="127" t="s">
        <v>102</v>
      </c>
      <c r="B30" s="132">
        <f>B22+B23+B24</f>
        <v>6200</v>
      </c>
    </row>
    <row r="31" ht="30.75" customHeight="1"/>
  </sheetData>
  <mergeCells count="1">
    <mergeCell ref="A2:B2"/>
  </mergeCells>
  <printOptions horizontalCentered="1"/>
  <pageMargins left="0.708661417322835" right="0.708661417322835" top="0.354330708661417" bottom="0.31496062992126" header="0.31496062992126" footer="0.31496062992126"/>
  <pageSetup paperSize="9" scale="80" orientation="landscape"/>
  <headerFooter alignWithMargins="0"/>
</worksheet>
</file>

<file path=docProps/app.xml><?xml version="1.0" encoding="utf-8"?>
<Properties xmlns="http://schemas.openxmlformats.org/officeDocument/2006/extended-properties" xmlns:vt="http://schemas.openxmlformats.org/officeDocument/2006/docPropsVTypes">
  <Company>省财政厅</Company>
  <Application>Microsoft Excel</Application>
  <HeadingPairs>
    <vt:vector size="2" baseType="variant">
      <vt:variant>
        <vt:lpstr>工作表</vt:lpstr>
      </vt:variant>
      <vt:variant>
        <vt:i4>21</vt:i4>
      </vt:variant>
    </vt:vector>
  </HeadingPairs>
  <TitlesOfParts>
    <vt:vector size="21" baseType="lpstr">
      <vt:lpstr>目录 </vt:lpstr>
      <vt:lpstr>目录</vt:lpstr>
      <vt:lpstr>一般公共预算收入预算表</vt:lpstr>
      <vt:lpstr>一般公共预算支出预算表</vt:lpstr>
      <vt:lpstr>一般公共预算本级支出预算表</vt:lpstr>
      <vt:lpstr>一般公共预算基本支出经济分类</vt:lpstr>
      <vt:lpstr>一般公共预算税收返还和转移支付预算分项目表</vt:lpstr>
      <vt:lpstr>一般公共预算税收返还和转移支付预算分地区表</vt:lpstr>
      <vt:lpstr>政府性基金收入预算表</vt:lpstr>
      <vt:lpstr>政府性基金支出预算表</vt:lpstr>
      <vt:lpstr>政府性基金本级支出预算表</vt:lpstr>
      <vt:lpstr>政府性基金转移支付预算分项目表</vt:lpstr>
      <vt:lpstr>政府性基金转移支付预算分地区表</vt:lpstr>
      <vt:lpstr>国有资本经营收入预算表</vt:lpstr>
      <vt:lpstr>国有资本经营支出预算表</vt:lpstr>
      <vt:lpstr>本级国有资本经营支出预算表</vt:lpstr>
      <vt:lpstr>国有资本经营转移支出预算表</vt:lpstr>
      <vt:lpstr>社会保险基金收入预算表</vt:lpstr>
      <vt:lpstr>社会保险基金支出预算表</vt:lpstr>
      <vt:lpstr>地方政府一般债务限额和余额情况表 </vt:lpstr>
      <vt:lpstr>地方政府专项债务限额和余额情况表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tjhq</dc:creator>
  <cp:lastModifiedBy>预算股 杨司锦</cp:lastModifiedBy>
  <dcterms:created xsi:type="dcterms:W3CDTF">2013-07-01T05:47:00Z</dcterms:created>
  <cp:lastPrinted>2021-05-16T12:29:00Z</cp:lastPrinted>
  <dcterms:modified xsi:type="dcterms:W3CDTF">2023-04-14T08:09:05Z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11602248</vt:i4>
  </property>
  <property fmtid="{D5CDD505-2E9C-101B-9397-08002B2CF9AE}" pid="3" name="KSOProductBuildVer">
    <vt:lpwstr>2052-11.1.0.14036</vt:lpwstr>
  </property>
  <property fmtid="{D5CDD505-2E9C-101B-9397-08002B2CF9AE}" pid="4" name="ICV">
    <vt:lpwstr>7BE66ADCF4D94227B1FAB59E340F1942</vt:lpwstr>
  </property>
</Properties>
</file>